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DCA0" lockStructure="1"/>
  <bookViews>
    <workbookView xWindow="0" yWindow="45" windowWidth="19035" windowHeight="11760"/>
  </bookViews>
  <sheets>
    <sheet name="Adjustment Worksheet" sheetId="3" r:id="rId1"/>
    <sheet name="Adjustment Factors" sheetId="2" r:id="rId2"/>
  </sheets>
  <definedNames>
    <definedName name="_xlnm.Print_Titles" localSheetId="0">'Adjustment Worksheet'!$21:$21</definedName>
  </definedNames>
  <calcPr calcId="145621"/>
</workbook>
</file>

<file path=xl/calcChain.xml><?xml version="1.0" encoding="utf-8"?>
<calcChain xmlns="http://schemas.openxmlformats.org/spreadsheetml/2006/main">
  <c r="S1005" i="3" l="1"/>
  <c r="S1004" i="3"/>
  <c r="S1003" i="3"/>
  <c r="S1002" i="3"/>
  <c r="S1001" i="3"/>
  <c r="S1000" i="3"/>
  <c r="S999" i="3"/>
  <c r="S998" i="3"/>
  <c r="S997" i="3"/>
  <c r="S996" i="3"/>
  <c r="S995" i="3"/>
  <c r="S994" i="3"/>
  <c r="S993" i="3"/>
  <c r="S992" i="3"/>
  <c r="S991" i="3"/>
  <c r="S990" i="3"/>
  <c r="S989" i="3"/>
  <c r="S988" i="3"/>
  <c r="S987" i="3"/>
  <c r="S986" i="3"/>
  <c r="S985" i="3"/>
  <c r="S984" i="3"/>
  <c r="S983" i="3"/>
  <c r="S982" i="3"/>
  <c r="S981" i="3"/>
  <c r="S980" i="3"/>
  <c r="S979" i="3"/>
  <c r="S978" i="3"/>
  <c r="S977" i="3"/>
  <c r="S976" i="3"/>
  <c r="S975" i="3"/>
  <c r="S974" i="3"/>
  <c r="S973" i="3"/>
  <c r="S972" i="3"/>
  <c r="S971" i="3"/>
  <c r="S970" i="3"/>
  <c r="S969" i="3"/>
  <c r="S968" i="3"/>
  <c r="S967" i="3"/>
  <c r="S966" i="3"/>
  <c r="S965" i="3"/>
  <c r="S964" i="3"/>
  <c r="S963" i="3"/>
  <c r="S962" i="3"/>
  <c r="S961" i="3"/>
  <c r="S960" i="3"/>
  <c r="S959" i="3"/>
  <c r="S958" i="3"/>
  <c r="S957" i="3"/>
  <c r="S956" i="3"/>
  <c r="S955" i="3"/>
  <c r="S954" i="3"/>
  <c r="S953" i="3"/>
  <c r="S952" i="3"/>
  <c r="S951" i="3"/>
  <c r="S950" i="3"/>
  <c r="S949" i="3"/>
  <c r="S948" i="3"/>
  <c r="S947" i="3"/>
  <c r="S946" i="3"/>
  <c r="S945" i="3"/>
  <c r="S944" i="3"/>
  <c r="S943" i="3"/>
  <c r="S942" i="3"/>
  <c r="S941" i="3"/>
  <c r="S940" i="3"/>
  <c r="S939" i="3"/>
  <c r="S938" i="3"/>
  <c r="S937" i="3"/>
  <c r="S936" i="3"/>
  <c r="S935" i="3"/>
  <c r="S934" i="3"/>
  <c r="S933" i="3"/>
  <c r="S932" i="3"/>
  <c r="S931" i="3"/>
  <c r="S930" i="3"/>
  <c r="S929" i="3"/>
  <c r="S928" i="3"/>
  <c r="S927" i="3"/>
  <c r="S926" i="3"/>
  <c r="S925" i="3"/>
  <c r="S924" i="3"/>
  <c r="S923" i="3"/>
  <c r="S922" i="3"/>
  <c r="S921" i="3"/>
  <c r="S920" i="3"/>
  <c r="S919" i="3"/>
  <c r="S918" i="3"/>
  <c r="S917" i="3"/>
  <c r="S916" i="3"/>
  <c r="S915" i="3"/>
  <c r="S914" i="3"/>
  <c r="S913" i="3"/>
  <c r="S912" i="3"/>
  <c r="S911" i="3"/>
  <c r="S910" i="3"/>
  <c r="S909" i="3"/>
  <c r="S908" i="3"/>
  <c r="S907" i="3"/>
  <c r="S906" i="3"/>
  <c r="S905" i="3"/>
  <c r="S904" i="3"/>
  <c r="S903" i="3"/>
  <c r="S902" i="3"/>
  <c r="S901" i="3"/>
  <c r="S900" i="3"/>
  <c r="S899" i="3"/>
  <c r="S898" i="3"/>
  <c r="S897" i="3"/>
  <c r="S896" i="3"/>
  <c r="S895" i="3"/>
  <c r="S894" i="3"/>
  <c r="S893" i="3"/>
  <c r="S892" i="3"/>
  <c r="S891" i="3"/>
  <c r="S890" i="3"/>
  <c r="S889" i="3"/>
  <c r="S888" i="3"/>
  <c r="S887" i="3"/>
  <c r="S886" i="3"/>
  <c r="S885" i="3"/>
  <c r="S884" i="3"/>
  <c r="S883" i="3"/>
  <c r="S882" i="3"/>
  <c r="S881" i="3"/>
  <c r="S880" i="3"/>
  <c r="S879" i="3"/>
  <c r="S878" i="3"/>
  <c r="S877" i="3"/>
  <c r="S876" i="3"/>
  <c r="S875" i="3"/>
  <c r="S874" i="3"/>
  <c r="S873" i="3"/>
  <c r="S872" i="3"/>
  <c r="S871" i="3"/>
  <c r="S870" i="3"/>
  <c r="S869" i="3"/>
  <c r="S868" i="3"/>
  <c r="S867" i="3"/>
  <c r="S866" i="3"/>
  <c r="S865" i="3"/>
  <c r="S864" i="3"/>
  <c r="S863" i="3"/>
  <c r="S862" i="3"/>
  <c r="S861" i="3"/>
  <c r="S860" i="3"/>
  <c r="S859" i="3"/>
  <c r="S858" i="3"/>
  <c r="S857" i="3"/>
  <c r="S856" i="3"/>
  <c r="S855" i="3"/>
  <c r="S854" i="3"/>
  <c r="S853" i="3"/>
  <c r="S852" i="3"/>
  <c r="S851" i="3"/>
  <c r="S850" i="3"/>
  <c r="S849" i="3"/>
  <c r="S848" i="3"/>
  <c r="S847" i="3"/>
  <c r="S846" i="3"/>
  <c r="S845" i="3"/>
  <c r="S844" i="3"/>
  <c r="S843" i="3"/>
  <c r="S842" i="3"/>
  <c r="S841" i="3"/>
  <c r="S840" i="3"/>
  <c r="S839" i="3"/>
  <c r="S838" i="3"/>
  <c r="S837" i="3"/>
  <c r="S836" i="3"/>
  <c r="S835" i="3"/>
  <c r="S834" i="3"/>
  <c r="S833" i="3"/>
  <c r="S832" i="3"/>
  <c r="S831" i="3"/>
  <c r="S830" i="3"/>
  <c r="S829" i="3"/>
  <c r="S828" i="3"/>
  <c r="S827" i="3"/>
  <c r="S826" i="3"/>
  <c r="S825" i="3"/>
  <c r="S824" i="3"/>
  <c r="S823" i="3"/>
  <c r="S822" i="3"/>
  <c r="S821" i="3"/>
  <c r="S820" i="3"/>
  <c r="S819" i="3"/>
  <c r="S818" i="3"/>
  <c r="S817" i="3"/>
  <c r="S816" i="3"/>
  <c r="S815" i="3"/>
  <c r="S814" i="3"/>
  <c r="S813" i="3"/>
  <c r="S812" i="3"/>
  <c r="S811" i="3"/>
  <c r="S810" i="3"/>
  <c r="S809" i="3"/>
  <c r="S808" i="3"/>
  <c r="S807" i="3"/>
  <c r="S806" i="3"/>
  <c r="S805" i="3"/>
  <c r="S804" i="3"/>
  <c r="S803" i="3"/>
  <c r="S802" i="3"/>
  <c r="S801" i="3"/>
  <c r="S800" i="3"/>
  <c r="S799" i="3"/>
  <c r="S798" i="3"/>
  <c r="S797" i="3"/>
  <c r="S796" i="3"/>
  <c r="S795" i="3"/>
  <c r="S794" i="3"/>
  <c r="S793" i="3"/>
  <c r="S792" i="3"/>
  <c r="S791" i="3"/>
  <c r="S790" i="3"/>
  <c r="S789" i="3"/>
  <c r="S788" i="3"/>
  <c r="S787" i="3"/>
  <c r="S786" i="3"/>
  <c r="S785" i="3"/>
  <c r="S784" i="3"/>
  <c r="S783" i="3"/>
  <c r="S782" i="3"/>
  <c r="S781" i="3"/>
  <c r="S780" i="3"/>
  <c r="S779" i="3"/>
  <c r="S778" i="3"/>
  <c r="S777" i="3"/>
  <c r="S776" i="3"/>
  <c r="S775" i="3"/>
  <c r="S774" i="3"/>
  <c r="S773" i="3"/>
  <c r="S772" i="3"/>
  <c r="S771" i="3"/>
  <c r="S770" i="3"/>
  <c r="S769" i="3"/>
  <c r="S768" i="3"/>
  <c r="S767" i="3"/>
  <c r="S766" i="3"/>
  <c r="S765" i="3"/>
  <c r="S764" i="3"/>
  <c r="S763" i="3"/>
  <c r="S762" i="3"/>
  <c r="S761" i="3"/>
  <c r="S760" i="3"/>
  <c r="S759" i="3"/>
  <c r="S758" i="3"/>
  <c r="S757" i="3"/>
  <c r="S756" i="3"/>
  <c r="S755" i="3"/>
  <c r="S754" i="3"/>
  <c r="S753" i="3"/>
  <c r="S752" i="3"/>
  <c r="S751" i="3"/>
  <c r="S750" i="3"/>
  <c r="S749" i="3"/>
  <c r="S748" i="3"/>
  <c r="S747" i="3"/>
  <c r="S746" i="3"/>
  <c r="S745" i="3"/>
  <c r="S744" i="3"/>
  <c r="S743" i="3"/>
  <c r="S742" i="3"/>
  <c r="S741" i="3"/>
  <c r="S740" i="3"/>
  <c r="S739" i="3"/>
  <c r="S738" i="3"/>
  <c r="S737" i="3"/>
  <c r="S736" i="3"/>
  <c r="S735" i="3"/>
  <c r="S734" i="3"/>
  <c r="S733" i="3"/>
  <c r="S732" i="3"/>
  <c r="S731" i="3"/>
  <c r="S730" i="3"/>
  <c r="S729" i="3"/>
  <c r="S728" i="3"/>
  <c r="S727" i="3"/>
  <c r="S726" i="3"/>
  <c r="S725" i="3"/>
  <c r="S724" i="3"/>
  <c r="S723" i="3"/>
  <c r="S722" i="3"/>
  <c r="S721" i="3"/>
  <c r="S720" i="3"/>
  <c r="S719" i="3"/>
  <c r="S718" i="3"/>
  <c r="S717" i="3"/>
  <c r="S716" i="3"/>
  <c r="S715" i="3"/>
  <c r="S714" i="3"/>
  <c r="S713" i="3"/>
  <c r="S712" i="3"/>
  <c r="S711" i="3"/>
  <c r="S710" i="3"/>
  <c r="S709" i="3"/>
  <c r="S708" i="3"/>
  <c r="S707" i="3"/>
  <c r="S706" i="3"/>
  <c r="S705" i="3"/>
  <c r="S704" i="3"/>
  <c r="S703" i="3"/>
  <c r="S702" i="3"/>
  <c r="S701" i="3"/>
  <c r="S700" i="3"/>
  <c r="S699" i="3"/>
  <c r="S698" i="3"/>
  <c r="S697" i="3"/>
  <c r="S696" i="3"/>
  <c r="S695" i="3"/>
  <c r="S694" i="3"/>
  <c r="S693" i="3"/>
  <c r="S692" i="3"/>
  <c r="S691" i="3"/>
  <c r="S690" i="3"/>
  <c r="S689" i="3"/>
  <c r="S688" i="3"/>
  <c r="S687" i="3"/>
  <c r="S686" i="3"/>
  <c r="S685" i="3"/>
  <c r="S684" i="3"/>
  <c r="S683" i="3"/>
  <c r="S682" i="3"/>
  <c r="S681" i="3"/>
  <c r="S680" i="3"/>
  <c r="S679" i="3"/>
  <c r="S678" i="3"/>
  <c r="S677" i="3"/>
  <c r="S676" i="3"/>
  <c r="S675" i="3"/>
  <c r="S674" i="3"/>
  <c r="S673" i="3"/>
  <c r="S672" i="3"/>
  <c r="S671" i="3"/>
  <c r="S670" i="3"/>
  <c r="S669" i="3"/>
  <c r="S668" i="3"/>
  <c r="S667" i="3"/>
  <c r="S666" i="3"/>
  <c r="S665" i="3"/>
  <c r="S664" i="3"/>
  <c r="S663" i="3"/>
  <c r="S662" i="3"/>
  <c r="S661" i="3"/>
  <c r="S660" i="3"/>
  <c r="S659" i="3"/>
  <c r="S658" i="3"/>
  <c r="S657" i="3"/>
  <c r="S656" i="3"/>
  <c r="S655" i="3"/>
  <c r="S654" i="3"/>
  <c r="S653" i="3"/>
  <c r="S652" i="3"/>
  <c r="S651" i="3"/>
  <c r="S650" i="3"/>
  <c r="S649" i="3"/>
  <c r="S648" i="3"/>
  <c r="S647" i="3"/>
  <c r="S646" i="3"/>
  <c r="S645" i="3"/>
  <c r="S644" i="3"/>
  <c r="S643" i="3"/>
  <c r="S642" i="3"/>
  <c r="S641" i="3"/>
  <c r="S640" i="3"/>
  <c r="S639" i="3"/>
  <c r="S638" i="3"/>
  <c r="S637" i="3"/>
  <c r="S636" i="3"/>
  <c r="S635" i="3"/>
  <c r="S634" i="3"/>
  <c r="S633" i="3"/>
  <c r="S632" i="3"/>
  <c r="S631" i="3"/>
  <c r="S630" i="3"/>
  <c r="S629" i="3"/>
  <c r="S628" i="3"/>
  <c r="S627" i="3"/>
  <c r="S626" i="3"/>
  <c r="S625" i="3"/>
  <c r="S624" i="3"/>
  <c r="S623" i="3"/>
  <c r="S622" i="3"/>
  <c r="S621" i="3"/>
  <c r="S620" i="3"/>
  <c r="S619" i="3"/>
  <c r="S618" i="3"/>
  <c r="S617" i="3"/>
  <c r="S616" i="3"/>
  <c r="S615" i="3"/>
  <c r="S614" i="3"/>
  <c r="S613" i="3"/>
  <c r="S612" i="3"/>
  <c r="S611" i="3"/>
  <c r="S610" i="3"/>
  <c r="S609" i="3"/>
  <c r="S608" i="3"/>
  <c r="S607" i="3"/>
  <c r="S606" i="3"/>
  <c r="S605" i="3"/>
  <c r="S604" i="3"/>
  <c r="S603" i="3"/>
  <c r="S602" i="3"/>
  <c r="S601" i="3"/>
  <c r="S600" i="3"/>
  <c r="S599" i="3"/>
  <c r="S598" i="3"/>
  <c r="S597" i="3"/>
  <c r="S596" i="3"/>
  <c r="S595" i="3"/>
  <c r="S594" i="3"/>
  <c r="S593" i="3"/>
  <c r="S592" i="3"/>
  <c r="S591" i="3"/>
  <c r="S590" i="3"/>
  <c r="S589" i="3"/>
  <c r="S588" i="3"/>
  <c r="S587" i="3"/>
  <c r="S586" i="3"/>
  <c r="S585" i="3"/>
  <c r="S584" i="3"/>
  <c r="S583" i="3"/>
  <c r="S582" i="3"/>
  <c r="S581" i="3"/>
  <c r="S580" i="3"/>
  <c r="S579" i="3"/>
  <c r="S578" i="3"/>
  <c r="S577" i="3"/>
  <c r="S576" i="3"/>
  <c r="S575" i="3"/>
  <c r="S574" i="3"/>
  <c r="S573" i="3"/>
  <c r="S572" i="3"/>
  <c r="S571" i="3"/>
  <c r="S570" i="3"/>
  <c r="S569" i="3"/>
  <c r="S568" i="3"/>
  <c r="S567" i="3"/>
  <c r="S566" i="3"/>
  <c r="S565" i="3"/>
  <c r="S564" i="3"/>
  <c r="S563" i="3"/>
  <c r="S562" i="3"/>
  <c r="S561" i="3"/>
  <c r="S560" i="3"/>
  <c r="S559" i="3"/>
  <c r="S558" i="3"/>
  <c r="S557" i="3"/>
  <c r="S556" i="3"/>
  <c r="S555" i="3"/>
  <c r="S554" i="3"/>
  <c r="S553" i="3"/>
  <c r="S552" i="3"/>
  <c r="S551" i="3"/>
  <c r="S550" i="3"/>
  <c r="S549" i="3"/>
  <c r="S548" i="3"/>
  <c r="S547" i="3"/>
  <c r="S546" i="3"/>
  <c r="S545" i="3"/>
  <c r="S544" i="3"/>
  <c r="S543" i="3"/>
  <c r="S542" i="3"/>
  <c r="S541" i="3"/>
  <c r="S540" i="3"/>
  <c r="S539" i="3"/>
  <c r="S538" i="3"/>
  <c r="S537" i="3"/>
  <c r="S536" i="3"/>
  <c r="S535" i="3"/>
  <c r="S534" i="3"/>
  <c r="S533" i="3"/>
  <c r="S532" i="3"/>
  <c r="S531" i="3"/>
  <c r="S530" i="3"/>
  <c r="S529" i="3"/>
  <c r="S528" i="3"/>
  <c r="S527" i="3"/>
  <c r="S526" i="3"/>
  <c r="S525" i="3"/>
  <c r="S524" i="3"/>
  <c r="S523" i="3"/>
  <c r="S522" i="3"/>
  <c r="S521" i="3"/>
  <c r="S520" i="3"/>
  <c r="S519" i="3"/>
  <c r="S518" i="3"/>
  <c r="S517" i="3"/>
  <c r="S516" i="3"/>
  <c r="S515" i="3"/>
  <c r="S514" i="3"/>
  <c r="S513" i="3"/>
  <c r="S512" i="3"/>
  <c r="S511" i="3"/>
  <c r="S510" i="3"/>
  <c r="S509" i="3"/>
  <c r="S508" i="3"/>
  <c r="S507" i="3"/>
  <c r="S506" i="3"/>
  <c r="S505" i="3"/>
  <c r="S504" i="3"/>
  <c r="S503" i="3"/>
  <c r="S502" i="3"/>
  <c r="S501" i="3"/>
  <c r="S500" i="3"/>
  <c r="S499" i="3"/>
  <c r="S498" i="3"/>
  <c r="S497" i="3"/>
  <c r="S496" i="3"/>
  <c r="S495" i="3"/>
  <c r="S494" i="3"/>
  <c r="S493" i="3"/>
  <c r="S492" i="3"/>
  <c r="S491" i="3"/>
  <c r="S490" i="3"/>
  <c r="S489" i="3"/>
  <c r="S488" i="3"/>
  <c r="S487" i="3"/>
  <c r="S486" i="3"/>
  <c r="S485" i="3"/>
  <c r="S484" i="3"/>
  <c r="S483" i="3"/>
  <c r="S482" i="3"/>
  <c r="S481" i="3"/>
  <c r="S480" i="3"/>
  <c r="S479" i="3"/>
  <c r="S478" i="3"/>
  <c r="S477" i="3"/>
  <c r="S476" i="3"/>
  <c r="S475" i="3"/>
  <c r="S474" i="3"/>
  <c r="S473" i="3"/>
  <c r="S472" i="3"/>
  <c r="S471" i="3"/>
  <c r="S470" i="3"/>
  <c r="S469" i="3"/>
  <c r="S468" i="3"/>
  <c r="S467" i="3"/>
  <c r="S466" i="3"/>
  <c r="S465" i="3"/>
  <c r="S464" i="3"/>
  <c r="S463" i="3"/>
  <c r="S462" i="3"/>
  <c r="S461" i="3"/>
  <c r="S460" i="3"/>
  <c r="S459" i="3"/>
  <c r="S458" i="3"/>
  <c r="S457" i="3"/>
  <c r="S456" i="3"/>
  <c r="S455" i="3"/>
  <c r="S454" i="3"/>
  <c r="S453" i="3"/>
  <c r="S452" i="3"/>
  <c r="S451" i="3"/>
  <c r="S450" i="3"/>
  <c r="S449" i="3"/>
  <c r="S448" i="3"/>
  <c r="S447" i="3"/>
  <c r="S446" i="3"/>
  <c r="S445" i="3"/>
  <c r="S444" i="3"/>
  <c r="S443" i="3"/>
  <c r="S442" i="3"/>
  <c r="S441" i="3"/>
  <c r="S440" i="3"/>
  <c r="S439" i="3"/>
  <c r="S438" i="3"/>
  <c r="S437" i="3"/>
  <c r="S436" i="3"/>
  <c r="S435" i="3"/>
  <c r="S434" i="3"/>
  <c r="S433" i="3"/>
  <c r="S432" i="3"/>
  <c r="S431" i="3"/>
  <c r="S430" i="3"/>
  <c r="S429" i="3"/>
  <c r="S428" i="3"/>
  <c r="S427" i="3"/>
  <c r="S426" i="3"/>
  <c r="S425" i="3"/>
  <c r="S424" i="3"/>
  <c r="S423" i="3"/>
  <c r="S422" i="3"/>
  <c r="S421" i="3"/>
  <c r="S420" i="3"/>
  <c r="S419" i="3"/>
  <c r="S418" i="3"/>
  <c r="S417" i="3"/>
  <c r="S416" i="3"/>
  <c r="S415" i="3"/>
  <c r="S414" i="3"/>
  <c r="S413" i="3"/>
  <c r="S412" i="3"/>
  <c r="S411" i="3"/>
  <c r="S410" i="3"/>
  <c r="S409" i="3"/>
  <c r="S408" i="3"/>
  <c r="S407" i="3"/>
  <c r="S406" i="3"/>
  <c r="S405" i="3"/>
  <c r="S404" i="3"/>
  <c r="S403" i="3"/>
  <c r="S402" i="3"/>
  <c r="S401" i="3"/>
  <c r="S400" i="3"/>
  <c r="S399" i="3"/>
  <c r="S398" i="3"/>
  <c r="S397" i="3"/>
  <c r="S396" i="3"/>
  <c r="S395" i="3"/>
  <c r="S394" i="3"/>
  <c r="S393" i="3"/>
  <c r="S392" i="3"/>
  <c r="S391" i="3"/>
  <c r="S390" i="3"/>
  <c r="S389" i="3"/>
  <c r="S388" i="3"/>
  <c r="S387" i="3"/>
  <c r="S386" i="3"/>
  <c r="S385" i="3"/>
  <c r="S384" i="3"/>
  <c r="S383" i="3"/>
  <c r="S382" i="3"/>
  <c r="S381" i="3"/>
  <c r="S380" i="3"/>
  <c r="S379" i="3"/>
  <c r="S378" i="3"/>
  <c r="S377" i="3"/>
  <c r="S376" i="3"/>
  <c r="S375" i="3"/>
  <c r="S374" i="3"/>
  <c r="S373" i="3"/>
  <c r="S372" i="3"/>
  <c r="S371" i="3"/>
  <c r="S370" i="3"/>
  <c r="S369" i="3"/>
  <c r="S368" i="3"/>
  <c r="S367" i="3"/>
  <c r="S366" i="3"/>
  <c r="S365" i="3"/>
  <c r="S364" i="3"/>
  <c r="S363" i="3"/>
  <c r="S362" i="3"/>
  <c r="S361" i="3"/>
  <c r="S360" i="3"/>
  <c r="S359" i="3"/>
  <c r="S358" i="3"/>
  <c r="S357" i="3"/>
  <c r="S356" i="3"/>
  <c r="S355" i="3"/>
  <c r="S354" i="3"/>
  <c r="S353" i="3"/>
  <c r="S352" i="3"/>
  <c r="S351" i="3"/>
  <c r="S350" i="3"/>
  <c r="S349" i="3"/>
  <c r="S348" i="3"/>
  <c r="S347" i="3"/>
  <c r="S346" i="3"/>
  <c r="S345" i="3"/>
  <c r="S344" i="3"/>
  <c r="S343" i="3"/>
  <c r="S342" i="3"/>
  <c r="S341" i="3"/>
  <c r="S340" i="3"/>
  <c r="S339" i="3"/>
  <c r="S338" i="3"/>
  <c r="S337" i="3"/>
  <c r="S336" i="3"/>
  <c r="S335" i="3"/>
  <c r="S334" i="3"/>
  <c r="S333" i="3"/>
  <c r="S332" i="3"/>
  <c r="S331" i="3"/>
  <c r="S330" i="3"/>
  <c r="S329" i="3"/>
  <c r="S328" i="3"/>
  <c r="S327" i="3"/>
  <c r="S326" i="3"/>
  <c r="S325" i="3"/>
  <c r="S324" i="3"/>
  <c r="S323" i="3"/>
  <c r="S322" i="3"/>
  <c r="S321" i="3"/>
  <c r="S320" i="3"/>
  <c r="S319" i="3"/>
  <c r="S318" i="3"/>
  <c r="S317" i="3"/>
  <c r="S316" i="3"/>
  <c r="S315" i="3"/>
  <c r="S314" i="3"/>
  <c r="S313" i="3"/>
  <c r="S312" i="3"/>
  <c r="S311" i="3"/>
  <c r="S310" i="3"/>
  <c r="S309" i="3"/>
  <c r="S308" i="3"/>
  <c r="S307" i="3"/>
  <c r="S306" i="3"/>
  <c r="S305" i="3"/>
  <c r="S304" i="3"/>
  <c r="S303" i="3"/>
  <c r="S302" i="3"/>
  <c r="S301" i="3"/>
  <c r="S300" i="3"/>
  <c r="S299" i="3"/>
  <c r="S298" i="3"/>
  <c r="S297" i="3"/>
  <c r="S296" i="3"/>
  <c r="S295" i="3"/>
  <c r="S294" i="3"/>
  <c r="S293" i="3"/>
  <c r="S292" i="3"/>
  <c r="S291" i="3"/>
  <c r="S290" i="3"/>
  <c r="S289" i="3"/>
  <c r="S288" i="3"/>
  <c r="S287" i="3"/>
  <c r="S286" i="3"/>
  <c r="S285" i="3"/>
  <c r="S284" i="3"/>
  <c r="S283" i="3"/>
  <c r="S282" i="3"/>
  <c r="S281" i="3"/>
  <c r="S280" i="3"/>
  <c r="S279" i="3"/>
  <c r="S278" i="3"/>
  <c r="S277" i="3"/>
  <c r="S276" i="3"/>
  <c r="S275" i="3"/>
  <c r="S274" i="3"/>
  <c r="S273" i="3"/>
  <c r="S272" i="3"/>
  <c r="S271" i="3"/>
  <c r="S270" i="3"/>
  <c r="S269" i="3"/>
  <c r="S268" i="3"/>
  <c r="S267" i="3"/>
  <c r="S266" i="3"/>
  <c r="S265" i="3"/>
  <c r="S264" i="3"/>
  <c r="S263" i="3"/>
  <c r="S262" i="3"/>
  <c r="S261" i="3"/>
  <c r="S260" i="3"/>
  <c r="S259" i="3"/>
  <c r="S258" i="3"/>
  <c r="S257" i="3"/>
  <c r="S256" i="3"/>
  <c r="S255" i="3"/>
  <c r="S254" i="3"/>
  <c r="S253" i="3"/>
  <c r="S252" i="3"/>
  <c r="S251" i="3"/>
  <c r="S250" i="3"/>
  <c r="S249" i="3"/>
  <c r="S248" i="3"/>
  <c r="S247" i="3"/>
  <c r="S246" i="3"/>
  <c r="S245" i="3"/>
  <c r="S244" i="3"/>
  <c r="S243" i="3"/>
  <c r="S242" i="3"/>
  <c r="S241" i="3"/>
  <c r="S240" i="3"/>
  <c r="S239" i="3"/>
  <c r="S238" i="3"/>
  <c r="S237" i="3"/>
  <c r="S236" i="3"/>
  <c r="S235" i="3"/>
  <c r="S234" i="3"/>
  <c r="S233" i="3"/>
  <c r="S232" i="3"/>
  <c r="S231" i="3"/>
  <c r="S230" i="3"/>
  <c r="S229" i="3"/>
  <c r="S228" i="3"/>
  <c r="S227" i="3"/>
  <c r="S226" i="3"/>
  <c r="S225" i="3"/>
  <c r="S224" i="3"/>
  <c r="S223" i="3"/>
  <c r="S222" i="3"/>
  <c r="S221" i="3"/>
  <c r="S220" i="3"/>
  <c r="S219" i="3"/>
  <c r="S218" i="3"/>
  <c r="S217" i="3"/>
  <c r="S216" i="3"/>
  <c r="S215" i="3"/>
  <c r="S214" i="3"/>
  <c r="S213" i="3"/>
  <c r="S212" i="3"/>
  <c r="S211" i="3"/>
  <c r="S210" i="3"/>
  <c r="S209" i="3"/>
  <c r="S208" i="3"/>
  <c r="S207" i="3"/>
  <c r="S206" i="3"/>
  <c r="S205" i="3"/>
  <c r="S204" i="3"/>
  <c r="S203" i="3"/>
  <c r="S202" i="3"/>
  <c r="S201" i="3"/>
  <c r="S200" i="3"/>
  <c r="S199" i="3"/>
  <c r="S198" i="3"/>
  <c r="S197" i="3"/>
  <c r="S196" i="3"/>
  <c r="S195" i="3"/>
  <c r="S194" i="3"/>
  <c r="S193" i="3"/>
  <c r="S192" i="3"/>
  <c r="S191" i="3"/>
  <c r="S190" i="3"/>
  <c r="S189" i="3"/>
  <c r="S188" i="3"/>
  <c r="S187" i="3"/>
  <c r="S186" i="3"/>
  <c r="S185" i="3"/>
  <c r="S184" i="3"/>
  <c r="S183" i="3"/>
  <c r="S182" i="3"/>
  <c r="S181" i="3"/>
  <c r="S180" i="3"/>
  <c r="S179" i="3"/>
  <c r="S178" i="3"/>
  <c r="S177" i="3"/>
  <c r="S176" i="3"/>
  <c r="S175" i="3"/>
  <c r="S174" i="3"/>
  <c r="S173" i="3"/>
  <c r="S172" i="3"/>
  <c r="S171" i="3"/>
  <c r="S170" i="3"/>
  <c r="S169" i="3"/>
  <c r="S168" i="3"/>
  <c r="S167" i="3"/>
  <c r="S166" i="3"/>
  <c r="S165" i="3"/>
  <c r="S164" i="3"/>
  <c r="S163" i="3"/>
  <c r="S162" i="3"/>
  <c r="S161" i="3"/>
  <c r="S160" i="3"/>
  <c r="S159" i="3"/>
  <c r="S158" i="3"/>
  <c r="S157" i="3"/>
  <c r="S156" i="3"/>
  <c r="S155" i="3"/>
  <c r="S154" i="3"/>
  <c r="S153" i="3"/>
  <c r="S152" i="3"/>
  <c r="S151" i="3"/>
  <c r="S150" i="3"/>
  <c r="S149" i="3"/>
  <c r="S148" i="3"/>
  <c r="S147" i="3"/>
  <c r="S146" i="3"/>
  <c r="S145" i="3"/>
  <c r="S144" i="3"/>
  <c r="S143" i="3"/>
  <c r="S142" i="3"/>
  <c r="S141" i="3"/>
  <c r="S140" i="3"/>
  <c r="S139" i="3"/>
  <c r="S138" i="3"/>
  <c r="S137" i="3"/>
  <c r="S136" i="3"/>
  <c r="S135" i="3"/>
  <c r="S134" i="3"/>
  <c r="S133" i="3"/>
  <c r="S132" i="3"/>
  <c r="S131" i="3"/>
  <c r="S130" i="3"/>
  <c r="S129" i="3"/>
  <c r="S128" i="3"/>
  <c r="S127" i="3"/>
  <c r="S126" i="3"/>
  <c r="S125" i="3"/>
  <c r="S124" i="3"/>
  <c r="S123" i="3"/>
  <c r="S122" i="3"/>
  <c r="S121" i="3"/>
  <c r="S120" i="3"/>
  <c r="S119" i="3"/>
  <c r="S118" i="3"/>
  <c r="S117" i="3"/>
  <c r="S116" i="3"/>
  <c r="S115" i="3"/>
  <c r="S114" i="3"/>
  <c r="S113" i="3"/>
  <c r="S112" i="3"/>
  <c r="S111" i="3"/>
  <c r="S110" i="3"/>
  <c r="S109" i="3"/>
  <c r="S108" i="3"/>
  <c r="S107" i="3"/>
  <c r="S106" i="3"/>
  <c r="S105" i="3"/>
  <c r="S104" i="3"/>
  <c r="S103" i="3"/>
  <c r="S102" i="3"/>
  <c r="S101" i="3"/>
  <c r="S100" i="3"/>
  <c r="S99" i="3"/>
  <c r="S98" i="3"/>
  <c r="S97" i="3"/>
  <c r="S96" i="3"/>
  <c r="S95" i="3"/>
  <c r="S94" i="3"/>
  <c r="S93" i="3"/>
  <c r="S92" i="3"/>
  <c r="S91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Q1005" i="3"/>
  <c r="R1005" i="3" s="1"/>
  <c r="Q1004" i="3"/>
  <c r="R1004" i="3" s="1"/>
  <c r="Q1003" i="3"/>
  <c r="Q1002" i="3"/>
  <c r="Q1001" i="3"/>
  <c r="Q1000" i="3"/>
  <c r="Q999" i="3"/>
  <c r="Q998" i="3"/>
  <c r="R998" i="3" s="1"/>
  <c r="Q997" i="3"/>
  <c r="R997" i="3" s="1"/>
  <c r="Q996" i="3"/>
  <c r="R996" i="3" s="1"/>
  <c r="Q995" i="3"/>
  <c r="R995" i="3" s="1"/>
  <c r="Q994" i="3"/>
  <c r="Q993" i="3"/>
  <c r="Q992" i="3"/>
  <c r="R992" i="3" s="1"/>
  <c r="Q991" i="3"/>
  <c r="Q990" i="3"/>
  <c r="R990" i="3" s="1"/>
  <c r="Q989" i="3"/>
  <c r="R989" i="3" s="1"/>
  <c r="Q988" i="3"/>
  <c r="R988" i="3" s="1"/>
  <c r="Q987" i="3"/>
  <c r="R987" i="3" s="1"/>
  <c r="Q986" i="3"/>
  <c r="Q985" i="3"/>
  <c r="Q984" i="3"/>
  <c r="Q983" i="3"/>
  <c r="Q982" i="3"/>
  <c r="R982" i="3" s="1"/>
  <c r="Q981" i="3"/>
  <c r="R981" i="3" s="1"/>
  <c r="Q980" i="3"/>
  <c r="R980" i="3" s="1"/>
  <c r="Q979" i="3"/>
  <c r="R979" i="3" s="1"/>
  <c r="Q978" i="3"/>
  <c r="Q977" i="3"/>
  <c r="Q976" i="3"/>
  <c r="Q975" i="3"/>
  <c r="Q974" i="3"/>
  <c r="R974" i="3" s="1"/>
  <c r="Q973" i="3"/>
  <c r="R973" i="3" s="1"/>
  <c r="Q972" i="3"/>
  <c r="R972" i="3" s="1"/>
  <c r="Q971" i="3"/>
  <c r="R971" i="3" s="1"/>
  <c r="Q970" i="3"/>
  <c r="Q969" i="3"/>
  <c r="Q968" i="3"/>
  <c r="Q967" i="3"/>
  <c r="Q966" i="3"/>
  <c r="R966" i="3" s="1"/>
  <c r="Q965" i="3"/>
  <c r="R965" i="3" s="1"/>
  <c r="Q964" i="3"/>
  <c r="R964" i="3" s="1"/>
  <c r="Q963" i="3"/>
  <c r="R963" i="3" s="1"/>
  <c r="Q962" i="3"/>
  <c r="Q961" i="3"/>
  <c r="Q960" i="3"/>
  <c r="R960" i="3" s="1"/>
  <c r="Q959" i="3"/>
  <c r="Q958" i="3"/>
  <c r="R958" i="3" s="1"/>
  <c r="Q957" i="3"/>
  <c r="R957" i="3" s="1"/>
  <c r="Q956" i="3"/>
  <c r="R956" i="3" s="1"/>
  <c r="Q955" i="3"/>
  <c r="R955" i="3" s="1"/>
  <c r="Q954" i="3"/>
  <c r="Q953" i="3"/>
  <c r="Q952" i="3"/>
  <c r="Q951" i="3"/>
  <c r="Q950" i="3"/>
  <c r="R950" i="3" s="1"/>
  <c r="Q949" i="3"/>
  <c r="R949" i="3" s="1"/>
  <c r="Q948" i="3"/>
  <c r="R948" i="3" s="1"/>
  <c r="Q947" i="3"/>
  <c r="R947" i="3" s="1"/>
  <c r="Q946" i="3"/>
  <c r="Q945" i="3"/>
  <c r="Q944" i="3"/>
  <c r="Q943" i="3"/>
  <c r="Q942" i="3"/>
  <c r="R942" i="3" s="1"/>
  <c r="Q941" i="3"/>
  <c r="R941" i="3" s="1"/>
  <c r="Q940" i="3"/>
  <c r="R940" i="3" s="1"/>
  <c r="Q939" i="3"/>
  <c r="R939" i="3" s="1"/>
  <c r="Q938" i="3"/>
  <c r="Q937" i="3"/>
  <c r="Q936" i="3"/>
  <c r="R936" i="3" s="1"/>
  <c r="Q935" i="3"/>
  <c r="Q934" i="3"/>
  <c r="R934" i="3" s="1"/>
  <c r="Q933" i="3"/>
  <c r="R933" i="3" s="1"/>
  <c r="Q932" i="3"/>
  <c r="Q931" i="3"/>
  <c r="R931" i="3" s="1"/>
  <c r="Q930" i="3"/>
  <c r="Q929" i="3"/>
  <c r="Q928" i="3"/>
  <c r="R928" i="3" s="1"/>
  <c r="Q927" i="3"/>
  <c r="Q926" i="3"/>
  <c r="R926" i="3" s="1"/>
  <c r="Q925" i="3"/>
  <c r="R925" i="3" s="1"/>
  <c r="Q924" i="3"/>
  <c r="R924" i="3" s="1"/>
  <c r="Q923" i="3"/>
  <c r="R923" i="3" s="1"/>
  <c r="Q922" i="3"/>
  <c r="Q921" i="3"/>
  <c r="Q920" i="3"/>
  <c r="Q919" i="3"/>
  <c r="Q918" i="3"/>
  <c r="R918" i="3" s="1"/>
  <c r="Q917" i="3"/>
  <c r="R917" i="3" s="1"/>
  <c r="Q916" i="3"/>
  <c r="R916" i="3" s="1"/>
  <c r="Q915" i="3"/>
  <c r="R915" i="3" s="1"/>
  <c r="Q914" i="3"/>
  <c r="Q913" i="3"/>
  <c r="Q912" i="3"/>
  <c r="R912" i="3" s="1"/>
  <c r="Q911" i="3"/>
  <c r="Q910" i="3"/>
  <c r="R910" i="3" s="1"/>
  <c r="Q909" i="3"/>
  <c r="Q908" i="3"/>
  <c r="R908" i="3" s="1"/>
  <c r="Q907" i="3"/>
  <c r="R907" i="3" s="1"/>
  <c r="Q906" i="3"/>
  <c r="Q905" i="3"/>
  <c r="Q904" i="3"/>
  <c r="Q903" i="3"/>
  <c r="Q902" i="3"/>
  <c r="R902" i="3" s="1"/>
  <c r="Q901" i="3"/>
  <c r="R901" i="3" s="1"/>
  <c r="Q900" i="3"/>
  <c r="R900" i="3" s="1"/>
  <c r="Q899" i="3"/>
  <c r="R899" i="3" s="1"/>
  <c r="Q898" i="3"/>
  <c r="Q897" i="3"/>
  <c r="Q896" i="3"/>
  <c r="Q895" i="3"/>
  <c r="Q894" i="3"/>
  <c r="R894" i="3" s="1"/>
  <c r="Q893" i="3"/>
  <c r="R893" i="3" s="1"/>
  <c r="Q892" i="3"/>
  <c r="R892" i="3" s="1"/>
  <c r="Q891" i="3"/>
  <c r="R891" i="3" s="1"/>
  <c r="Q890" i="3"/>
  <c r="Q889" i="3"/>
  <c r="Q888" i="3"/>
  <c r="R888" i="3" s="1"/>
  <c r="Q887" i="3"/>
  <c r="Q886" i="3"/>
  <c r="R886" i="3" s="1"/>
  <c r="Q885" i="3"/>
  <c r="Q884" i="3"/>
  <c r="R884" i="3" s="1"/>
  <c r="Q883" i="3"/>
  <c r="R883" i="3" s="1"/>
  <c r="Q882" i="3"/>
  <c r="Q881" i="3"/>
  <c r="Q880" i="3"/>
  <c r="Q879" i="3"/>
  <c r="Q878" i="3"/>
  <c r="R878" i="3" s="1"/>
  <c r="Q877" i="3"/>
  <c r="R877" i="3" s="1"/>
  <c r="Q876" i="3"/>
  <c r="R876" i="3" s="1"/>
  <c r="Q875" i="3"/>
  <c r="R875" i="3" s="1"/>
  <c r="Q874" i="3"/>
  <c r="Q873" i="3"/>
  <c r="Q872" i="3"/>
  <c r="Q871" i="3"/>
  <c r="Q870" i="3"/>
  <c r="R870" i="3" s="1"/>
  <c r="Q869" i="3"/>
  <c r="R869" i="3" s="1"/>
  <c r="Q868" i="3"/>
  <c r="R868" i="3" s="1"/>
  <c r="Q867" i="3"/>
  <c r="R867" i="3" s="1"/>
  <c r="Q866" i="3"/>
  <c r="Q865" i="3"/>
  <c r="Q864" i="3"/>
  <c r="R864" i="3" s="1"/>
  <c r="Q863" i="3"/>
  <c r="Q862" i="3"/>
  <c r="R862" i="3" s="1"/>
  <c r="Q861" i="3"/>
  <c r="R861" i="3" s="1"/>
  <c r="Q860" i="3"/>
  <c r="R860" i="3" s="1"/>
  <c r="Q859" i="3"/>
  <c r="R859" i="3" s="1"/>
  <c r="Q858" i="3"/>
  <c r="Q857" i="3"/>
  <c r="Q856" i="3"/>
  <c r="Q855" i="3"/>
  <c r="Q854" i="3"/>
  <c r="R854" i="3" s="1"/>
  <c r="Q853" i="3"/>
  <c r="R853" i="3" s="1"/>
  <c r="Q852" i="3"/>
  <c r="R852" i="3" s="1"/>
  <c r="Q851" i="3"/>
  <c r="R851" i="3" s="1"/>
  <c r="Q850" i="3"/>
  <c r="Q849" i="3"/>
  <c r="Q848" i="3"/>
  <c r="Q847" i="3"/>
  <c r="Q846" i="3"/>
  <c r="R846" i="3" s="1"/>
  <c r="Q845" i="3"/>
  <c r="R845" i="3" s="1"/>
  <c r="Q844" i="3"/>
  <c r="R844" i="3" s="1"/>
  <c r="Q843" i="3"/>
  <c r="R843" i="3" s="1"/>
  <c r="Q842" i="3"/>
  <c r="Q841" i="3"/>
  <c r="Q840" i="3"/>
  <c r="Q839" i="3"/>
  <c r="Q838" i="3"/>
  <c r="R838" i="3" s="1"/>
  <c r="Q837" i="3"/>
  <c r="R837" i="3" s="1"/>
  <c r="Q836" i="3"/>
  <c r="R836" i="3" s="1"/>
  <c r="Q835" i="3"/>
  <c r="R835" i="3" s="1"/>
  <c r="Q834" i="3"/>
  <c r="Q833" i="3"/>
  <c r="Q832" i="3"/>
  <c r="R832" i="3" s="1"/>
  <c r="Q831" i="3"/>
  <c r="Q830" i="3"/>
  <c r="R830" i="3" s="1"/>
  <c r="Q829" i="3"/>
  <c r="R829" i="3" s="1"/>
  <c r="Q828" i="3"/>
  <c r="R828" i="3" s="1"/>
  <c r="Q827" i="3"/>
  <c r="R827" i="3" s="1"/>
  <c r="Q826" i="3"/>
  <c r="Q825" i="3"/>
  <c r="Q824" i="3"/>
  <c r="Q823" i="3"/>
  <c r="Q822" i="3"/>
  <c r="R822" i="3" s="1"/>
  <c r="Q821" i="3"/>
  <c r="R821" i="3" s="1"/>
  <c r="Q820" i="3"/>
  <c r="R820" i="3" s="1"/>
  <c r="Q819" i="3"/>
  <c r="R819" i="3" s="1"/>
  <c r="Q818" i="3"/>
  <c r="Q817" i="3"/>
  <c r="Q816" i="3"/>
  <c r="Q815" i="3"/>
  <c r="Q814" i="3"/>
  <c r="R814" i="3" s="1"/>
  <c r="Q813" i="3"/>
  <c r="R813" i="3" s="1"/>
  <c r="Q812" i="3"/>
  <c r="R812" i="3" s="1"/>
  <c r="Q811" i="3"/>
  <c r="R811" i="3" s="1"/>
  <c r="Q810" i="3"/>
  <c r="Q809" i="3"/>
  <c r="Q808" i="3"/>
  <c r="R808" i="3" s="1"/>
  <c r="Q807" i="3"/>
  <c r="Q806" i="3"/>
  <c r="R806" i="3" s="1"/>
  <c r="Q805" i="3"/>
  <c r="R805" i="3" s="1"/>
  <c r="Q804" i="3"/>
  <c r="Q803" i="3"/>
  <c r="R803" i="3" s="1"/>
  <c r="Q802" i="3"/>
  <c r="Q801" i="3"/>
  <c r="Q800" i="3"/>
  <c r="R800" i="3" s="1"/>
  <c r="Q799" i="3"/>
  <c r="Q798" i="3"/>
  <c r="R798" i="3" s="1"/>
  <c r="Q797" i="3"/>
  <c r="R797" i="3" s="1"/>
  <c r="Q796" i="3"/>
  <c r="R796" i="3" s="1"/>
  <c r="Q795" i="3"/>
  <c r="R795" i="3" s="1"/>
  <c r="Q794" i="3"/>
  <c r="Q793" i="3"/>
  <c r="Q792" i="3"/>
  <c r="Q791" i="3"/>
  <c r="Q790" i="3"/>
  <c r="R790" i="3" s="1"/>
  <c r="Q789" i="3"/>
  <c r="R789" i="3" s="1"/>
  <c r="Q788" i="3"/>
  <c r="R788" i="3" s="1"/>
  <c r="Q787" i="3"/>
  <c r="R787" i="3" s="1"/>
  <c r="Q786" i="3"/>
  <c r="Q785" i="3"/>
  <c r="Q784" i="3"/>
  <c r="R784" i="3" s="1"/>
  <c r="Q783" i="3"/>
  <c r="Q782" i="3"/>
  <c r="R782" i="3" s="1"/>
  <c r="Q781" i="3"/>
  <c r="Q780" i="3"/>
  <c r="R780" i="3" s="1"/>
  <c r="Q779" i="3"/>
  <c r="R779" i="3" s="1"/>
  <c r="Q778" i="3"/>
  <c r="Q777" i="3"/>
  <c r="Q776" i="3"/>
  <c r="Q775" i="3"/>
  <c r="Q774" i="3"/>
  <c r="R774" i="3" s="1"/>
  <c r="Q773" i="3"/>
  <c r="R773" i="3" s="1"/>
  <c r="Q772" i="3"/>
  <c r="R772" i="3" s="1"/>
  <c r="Q771" i="3"/>
  <c r="R771" i="3" s="1"/>
  <c r="Q770" i="3"/>
  <c r="Q769" i="3"/>
  <c r="Q768" i="3"/>
  <c r="Q767" i="3"/>
  <c r="Q766" i="3"/>
  <c r="R766" i="3" s="1"/>
  <c r="Q765" i="3"/>
  <c r="R765" i="3" s="1"/>
  <c r="Q764" i="3"/>
  <c r="R764" i="3" s="1"/>
  <c r="Q763" i="3"/>
  <c r="R763" i="3" s="1"/>
  <c r="Q762" i="3"/>
  <c r="Q761" i="3"/>
  <c r="Q760" i="3"/>
  <c r="R760" i="3" s="1"/>
  <c r="Q759" i="3"/>
  <c r="Q758" i="3"/>
  <c r="R758" i="3" s="1"/>
  <c r="Q757" i="3"/>
  <c r="Q756" i="3"/>
  <c r="R756" i="3" s="1"/>
  <c r="Q755" i="3"/>
  <c r="R755" i="3" s="1"/>
  <c r="Q754" i="3"/>
  <c r="Q753" i="3"/>
  <c r="Q752" i="3"/>
  <c r="Q751" i="3"/>
  <c r="Q750" i="3"/>
  <c r="R750" i="3" s="1"/>
  <c r="Q749" i="3"/>
  <c r="R749" i="3" s="1"/>
  <c r="Q748" i="3"/>
  <c r="R748" i="3" s="1"/>
  <c r="Q747" i="3"/>
  <c r="R747" i="3" s="1"/>
  <c r="Q746" i="3"/>
  <c r="Q745" i="3"/>
  <c r="Q744" i="3"/>
  <c r="Q743" i="3"/>
  <c r="Q742" i="3"/>
  <c r="R742" i="3" s="1"/>
  <c r="Q741" i="3"/>
  <c r="R741" i="3" s="1"/>
  <c r="Q740" i="3"/>
  <c r="R740" i="3" s="1"/>
  <c r="Q739" i="3"/>
  <c r="R739" i="3" s="1"/>
  <c r="Q738" i="3"/>
  <c r="Q737" i="3"/>
  <c r="Q736" i="3"/>
  <c r="R736" i="3" s="1"/>
  <c r="Q735" i="3"/>
  <c r="Q734" i="3"/>
  <c r="R734" i="3" s="1"/>
  <c r="Q733" i="3"/>
  <c r="R733" i="3" s="1"/>
  <c r="Q732" i="3"/>
  <c r="R732" i="3" s="1"/>
  <c r="Q731" i="3"/>
  <c r="R731" i="3" s="1"/>
  <c r="Q730" i="3"/>
  <c r="Q729" i="3"/>
  <c r="Q728" i="3"/>
  <c r="Q727" i="3"/>
  <c r="Q726" i="3"/>
  <c r="R726" i="3" s="1"/>
  <c r="Q725" i="3"/>
  <c r="R725" i="3" s="1"/>
  <c r="Q724" i="3"/>
  <c r="R724" i="3" s="1"/>
  <c r="Q723" i="3"/>
  <c r="R723" i="3" s="1"/>
  <c r="Q722" i="3"/>
  <c r="Q721" i="3"/>
  <c r="Q720" i="3"/>
  <c r="Q719" i="3"/>
  <c r="Q718" i="3"/>
  <c r="R718" i="3" s="1"/>
  <c r="Q717" i="3"/>
  <c r="R717" i="3" s="1"/>
  <c r="Q716" i="3"/>
  <c r="R716" i="3" s="1"/>
  <c r="Q715" i="3"/>
  <c r="R715" i="3" s="1"/>
  <c r="Q714" i="3"/>
  <c r="Q713" i="3"/>
  <c r="Q712" i="3"/>
  <c r="Q711" i="3"/>
  <c r="Q710" i="3"/>
  <c r="R710" i="3" s="1"/>
  <c r="Q709" i="3"/>
  <c r="R709" i="3" s="1"/>
  <c r="Q708" i="3"/>
  <c r="R708" i="3" s="1"/>
  <c r="Q707" i="3"/>
  <c r="R707" i="3" s="1"/>
  <c r="Q706" i="3"/>
  <c r="Q705" i="3"/>
  <c r="Q704" i="3"/>
  <c r="R704" i="3" s="1"/>
  <c r="Q703" i="3"/>
  <c r="Q702" i="3"/>
  <c r="R702" i="3" s="1"/>
  <c r="Q701" i="3"/>
  <c r="R701" i="3" s="1"/>
  <c r="Q700" i="3"/>
  <c r="R700" i="3" s="1"/>
  <c r="Q699" i="3"/>
  <c r="R699" i="3" s="1"/>
  <c r="Q698" i="3"/>
  <c r="Q697" i="3"/>
  <c r="Q696" i="3"/>
  <c r="Q695" i="3"/>
  <c r="Q694" i="3"/>
  <c r="R694" i="3" s="1"/>
  <c r="Q693" i="3"/>
  <c r="R693" i="3" s="1"/>
  <c r="Q692" i="3"/>
  <c r="R692" i="3" s="1"/>
  <c r="Q691" i="3"/>
  <c r="R691" i="3" s="1"/>
  <c r="Q690" i="3"/>
  <c r="Q689" i="3"/>
  <c r="Q688" i="3"/>
  <c r="Q687" i="3"/>
  <c r="Q686" i="3"/>
  <c r="R686" i="3" s="1"/>
  <c r="Q685" i="3"/>
  <c r="R685" i="3" s="1"/>
  <c r="Q684" i="3"/>
  <c r="R684" i="3" s="1"/>
  <c r="Q683" i="3"/>
  <c r="R683" i="3" s="1"/>
  <c r="Q682" i="3"/>
  <c r="Q681" i="3"/>
  <c r="Q680" i="3"/>
  <c r="R680" i="3" s="1"/>
  <c r="Q679" i="3"/>
  <c r="Q678" i="3"/>
  <c r="R678" i="3" s="1"/>
  <c r="Q677" i="3"/>
  <c r="R677" i="3" s="1"/>
  <c r="Q676" i="3"/>
  <c r="Q675" i="3"/>
  <c r="R675" i="3" s="1"/>
  <c r="Q674" i="3"/>
  <c r="Q673" i="3"/>
  <c r="Q672" i="3"/>
  <c r="R672" i="3" s="1"/>
  <c r="Q671" i="3"/>
  <c r="Q670" i="3"/>
  <c r="R670" i="3" s="1"/>
  <c r="Q669" i="3"/>
  <c r="R669" i="3" s="1"/>
  <c r="Q668" i="3"/>
  <c r="R668" i="3" s="1"/>
  <c r="Q667" i="3"/>
  <c r="R667" i="3" s="1"/>
  <c r="Q666" i="3"/>
  <c r="Q665" i="3"/>
  <c r="Q664" i="3"/>
  <c r="Q663" i="3"/>
  <c r="Q662" i="3"/>
  <c r="R662" i="3" s="1"/>
  <c r="Q661" i="3"/>
  <c r="R661" i="3" s="1"/>
  <c r="Q660" i="3"/>
  <c r="R660" i="3" s="1"/>
  <c r="Q659" i="3"/>
  <c r="R659" i="3" s="1"/>
  <c r="Q658" i="3"/>
  <c r="Q657" i="3"/>
  <c r="Q656" i="3"/>
  <c r="R656" i="3" s="1"/>
  <c r="Q655" i="3"/>
  <c r="Q654" i="3"/>
  <c r="R654" i="3" s="1"/>
  <c r="Q653" i="3"/>
  <c r="Q652" i="3"/>
  <c r="R652" i="3" s="1"/>
  <c r="Q651" i="3"/>
  <c r="R651" i="3" s="1"/>
  <c r="Q650" i="3"/>
  <c r="Q649" i="3"/>
  <c r="Q648" i="3"/>
  <c r="Q647" i="3"/>
  <c r="Q646" i="3"/>
  <c r="R646" i="3" s="1"/>
  <c r="Q645" i="3"/>
  <c r="R645" i="3" s="1"/>
  <c r="Q644" i="3"/>
  <c r="R644" i="3" s="1"/>
  <c r="Q643" i="3"/>
  <c r="R643" i="3" s="1"/>
  <c r="Q642" i="3"/>
  <c r="Q641" i="3"/>
  <c r="Q640" i="3"/>
  <c r="Q639" i="3"/>
  <c r="Q638" i="3"/>
  <c r="R638" i="3" s="1"/>
  <c r="Q637" i="3"/>
  <c r="R637" i="3" s="1"/>
  <c r="Q636" i="3"/>
  <c r="R636" i="3" s="1"/>
  <c r="Q635" i="3"/>
  <c r="R635" i="3" s="1"/>
  <c r="Q634" i="3"/>
  <c r="Q633" i="3"/>
  <c r="Q632" i="3"/>
  <c r="R632" i="3" s="1"/>
  <c r="Q631" i="3"/>
  <c r="Q630" i="3"/>
  <c r="R630" i="3" s="1"/>
  <c r="Q629" i="3"/>
  <c r="Q628" i="3"/>
  <c r="R628" i="3" s="1"/>
  <c r="Q627" i="3"/>
  <c r="R627" i="3" s="1"/>
  <c r="Q626" i="3"/>
  <c r="Q625" i="3"/>
  <c r="Q624" i="3"/>
  <c r="Q623" i="3"/>
  <c r="Q622" i="3"/>
  <c r="R622" i="3" s="1"/>
  <c r="Q621" i="3"/>
  <c r="R621" i="3" s="1"/>
  <c r="Q620" i="3"/>
  <c r="R620" i="3" s="1"/>
  <c r="Q619" i="3"/>
  <c r="R619" i="3" s="1"/>
  <c r="Q618" i="3"/>
  <c r="Q617" i="3"/>
  <c r="Q616" i="3"/>
  <c r="Q615" i="3"/>
  <c r="Q614" i="3"/>
  <c r="R614" i="3" s="1"/>
  <c r="Q613" i="3"/>
  <c r="R613" i="3" s="1"/>
  <c r="Q612" i="3"/>
  <c r="R612" i="3" s="1"/>
  <c r="Q611" i="3"/>
  <c r="R611" i="3" s="1"/>
  <c r="Q610" i="3"/>
  <c r="Q609" i="3"/>
  <c r="Q608" i="3"/>
  <c r="R608" i="3" s="1"/>
  <c r="Q607" i="3"/>
  <c r="Q606" i="3"/>
  <c r="R606" i="3" s="1"/>
  <c r="Q605" i="3"/>
  <c r="R605" i="3" s="1"/>
  <c r="Q604" i="3"/>
  <c r="R604" i="3" s="1"/>
  <c r="Q603" i="3"/>
  <c r="R603" i="3" s="1"/>
  <c r="Q602" i="3"/>
  <c r="Q601" i="3"/>
  <c r="Q600" i="3"/>
  <c r="R600" i="3" s="1"/>
  <c r="Q599" i="3"/>
  <c r="Q598" i="3"/>
  <c r="R598" i="3" s="1"/>
  <c r="Q597" i="3"/>
  <c r="R597" i="3" s="1"/>
  <c r="Q596" i="3"/>
  <c r="R596" i="3" s="1"/>
  <c r="Q595" i="3"/>
  <c r="R595" i="3" s="1"/>
  <c r="Q594" i="3"/>
  <c r="Q593" i="3"/>
  <c r="Q592" i="3"/>
  <c r="Q591" i="3"/>
  <c r="Q590" i="3"/>
  <c r="R590" i="3" s="1"/>
  <c r="Q589" i="3"/>
  <c r="R589" i="3" s="1"/>
  <c r="Q588" i="3"/>
  <c r="R588" i="3" s="1"/>
  <c r="Q587" i="3"/>
  <c r="Q586" i="3"/>
  <c r="Q585" i="3"/>
  <c r="Q584" i="3"/>
  <c r="R584" i="3" s="1"/>
  <c r="Q583" i="3"/>
  <c r="Q582" i="3"/>
  <c r="R582" i="3" s="1"/>
  <c r="Q581" i="3"/>
  <c r="R581" i="3" s="1"/>
  <c r="Q580" i="3"/>
  <c r="R580" i="3" s="1"/>
  <c r="Q579" i="3"/>
  <c r="Q578" i="3"/>
  <c r="Q577" i="3"/>
  <c r="Q576" i="3"/>
  <c r="R576" i="3" s="1"/>
  <c r="Q575" i="3"/>
  <c r="Q574" i="3"/>
  <c r="R574" i="3" s="1"/>
  <c r="Q573" i="3"/>
  <c r="R573" i="3" s="1"/>
  <c r="Q572" i="3"/>
  <c r="R572" i="3" s="1"/>
  <c r="Q571" i="3"/>
  <c r="R571" i="3" s="1"/>
  <c r="Q570" i="3"/>
  <c r="Q569" i="3"/>
  <c r="Q568" i="3"/>
  <c r="Q567" i="3"/>
  <c r="Q566" i="3"/>
  <c r="Q565" i="3"/>
  <c r="R565" i="3" s="1"/>
  <c r="Q564" i="3"/>
  <c r="R564" i="3" s="1"/>
  <c r="Q563" i="3"/>
  <c r="R563" i="3" s="1"/>
  <c r="Q562" i="3"/>
  <c r="Q561" i="3"/>
  <c r="Q560" i="3"/>
  <c r="R560" i="3" s="1"/>
  <c r="Q559" i="3"/>
  <c r="Q558" i="3"/>
  <c r="R558" i="3" s="1"/>
  <c r="Q557" i="3"/>
  <c r="R557" i="3" s="1"/>
  <c r="Q556" i="3"/>
  <c r="R556" i="3" s="1"/>
  <c r="Q555" i="3"/>
  <c r="Q554" i="3"/>
  <c r="Q553" i="3"/>
  <c r="Q552" i="3"/>
  <c r="Q551" i="3"/>
  <c r="Q550" i="3"/>
  <c r="R550" i="3" s="1"/>
  <c r="Q549" i="3"/>
  <c r="R549" i="3" s="1"/>
  <c r="Q548" i="3"/>
  <c r="R548" i="3" s="1"/>
  <c r="Q547" i="3"/>
  <c r="R547" i="3" s="1"/>
  <c r="Q546" i="3"/>
  <c r="Q545" i="3"/>
  <c r="Q544" i="3"/>
  <c r="R544" i="3" s="1"/>
  <c r="Q543" i="3"/>
  <c r="Q542" i="3"/>
  <c r="R542" i="3" s="1"/>
  <c r="Q541" i="3"/>
  <c r="R541" i="3" s="1"/>
  <c r="Q540" i="3"/>
  <c r="R540" i="3" s="1"/>
  <c r="Q539" i="3"/>
  <c r="R539" i="3" s="1"/>
  <c r="Q538" i="3"/>
  <c r="Q537" i="3"/>
  <c r="Q536" i="3"/>
  <c r="Q535" i="3"/>
  <c r="Q534" i="3"/>
  <c r="R534" i="3" s="1"/>
  <c r="Q533" i="3"/>
  <c r="R533" i="3" s="1"/>
  <c r="Q532" i="3"/>
  <c r="R532" i="3" s="1"/>
  <c r="Q531" i="3"/>
  <c r="R531" i="3" s="1"/>
  <c r="Q530" i="3"/>
  <c r="Q529" i="3"/>
  <c r="Q528" i="3"/>
  <c r="R528" i="3" s="1"/>
  <c r="Q527" i="3"/>
  <c r="Q526" i="3"/>
  <c r="R526" i="3" s="1"/>
  <c r="Q525" i="3"/>
  <c r="R525" i="3" s="1"/>
  <c r="Q524" i="3"/>
  <c r="R524" i="3" s="1"/>
  <c r="Q523" i="3"/>
  <c r="R523" i="3" s="1"/>
  <c r="Q522" i="3"/>
  <c r="Q521" i="3"/>
  <c r="Q520" i="3"/>
  <c r="Q519" i="3"/>
  <c r="Q518" i="3"/>
  <c r="R518" i="3" s="1"/>
  <c r="Q517" i="3"/>
  <c r="R517" i="3" s="1"/>
  <c r="Q516" i="3"/>
  <c r="R516" i="3" s="1"/>
  <c r="Q515" i="3"/>
  <c r="R515" i="3" s="1"/>
  <c r="Q514" i="3"/>
  <c r="Q513" i="3"/>
  <c r="Q512" i="3"/>
  <c r="R512" i="3" s="1"/>
  <c r="Q511" i="3"/>
  <c r="Q510" i="3"/>
  <c r="R510" i="3" s="1"/>
  <c r="Q509" i="3"/>
  <c r="R509" i="3" s="1"/>
  <c r="Q508" i="3"/>
  <c r="R508" i="3" s="1"/>
  <c r="Q507" i="3"/>
  <c r="R507" i="3" s="1"/>
  <c r="Q506" i="3"/>
  <c r="Q505" i="3"/>
  <c r="Q504" i="3"/>
  <c r="Q503" i="3"/>
  <c r="Q502" i="3"/>
  <c r="R502" i="3" s="1"/>
  <c r="Q501" i="3"/>
  <c r="R501" i="3" s="1"/>
  <c r="Q500" i="3"/>
  <c r="R500" i="3" s="1"/>
  <c r="Q499" i="3"/>
  <c r="R499" i="3" s="1"/>
  <c r="Q498" i="3"/>
  <c r="Q497" i="3"/>
  <c r="Q496" i="3"/>
  <c r="R496" i="3" s="1"/>
  <c r="Q495" i="3"/>
  <c r="Q494" i="3"/>
  <c r="R494" i="3" s="1"/>
  <c r="Q493" i="3"/>
  <c r="R493" i="3" s="1"/>
  <c r="Q492" i="3"/>
  <c r="R492" i="3" s="1"/>
  <c r="Q491" i="3"/>
  <c r="Q490" i="3"/>
  <c r="Q489" i="3"/>
  <c r="Q488" i="3"/>
  <c r="R488" i="3" s="1"/>
  <c r="Q487" i="3"/>
  <c r="Q486" i="3"/>
  <c r="R486" i="3" s="1"/>
  <c r="Q485" i="3"/>
  <c r="R485" i="3" s="1"/>
  <c r="Q484" i="3"/>
  <c r="R484" i="3" s="1"/>
  <c r="Q483" i="3"/>
  <c r="R483" i="3" s="1"/>
  <c r="Q482" i="3"/>
  <c r="Q481" i="3"/>
  <c r="Q480" i="3"/>
  <c r="Q479" i="3"/>
  <c r="Q478" i="3"/>
  <c r="R478" i="3" s="1"/>
  <c r="Q477" i="3"/>
  <c r="R477" i="3" s="1"/>
  <c r="Q476" i="3"/>
  <c r="R476" i="3" s="1"/>
  <c r="Q475" i="3"/>
  <c r="R475" i="3" s="1"/>
  <c r="Q474" i="3"/>
  <c r="Q473" i="3"/>
  <c r="Q472" i="3"/>
  <c r="Q471" i="3"/>
  <c r="Q470" i="3"/>
  <c r="R470" i="3" s="1"/>
  <c r="Q469" i="3"/>
  <c r="R469" i="3" s="1"/>
  <c r="Q468" i="3"/>
  <c r="R468" i="3" s="1"/>
  <c r="Q467" i="3"/>
  <c r="R467" i="3" s="1"/>
  <c r="Q466" i="3"/>
  <c r="Q465" i="3"/>
  <c r="Q464" i="3"/>
  <c r="Q463" i="3"/>
  <c r="Q462" i="3"/>
  <c r="R462" i="3" s="1"/>
  <c r="Q461" i="3"/>
  <c r="R461" i="3" s="1"/>
  <c r="Q460" i="3"/>
  <c r="R460" i="3" s="1"/>
  <c r="Q459" i="3"/>
  <c r="R459" i="3" s="1"/>
  <c r="Q458" i="3"/>
  <c r="Q457" i="3"/>
  <c r="Q456" i="3"/>
  <c r="Q455" i="3"/>
  <c r="Q454" i="3"/>
  <c r="R454" i="3" s="1"/>
  <c r="Q453" i="3"/>
  <c r="R453" i="3" s="1"/>
  <c r="Q452" i="3"/>
  <c r="R452" i="3" s="1"/>
  <c r="Q451" i="3"/>
  <c r="R451" i="3" s="1"/>
  <c r="Q450" i="3"/>
  <c r="Q449" i="3"/>
  <c r="Q448" i="3"/>
  <c r="Q447" i="3"/>
  <c r="Q446" i="3"/>
  <c r="R446" i="3" s="1"/>
  <c r="Q445" i="3"/>
  <c r="R445" i="3" s="1"/>
  <c r="Q444" i="3"/>
  <c r="R444" i="3" s="1"/>
  <c r="Q443" i="3"/>
  <c r="R443" i="3" s="1"/>
  <c r="Q442" i="3"/>
  <c r="Q441" i="3"/>
  <c r="Q440" i="3"/>
  <c r="Q439" i="3"/>
  <c r="Q438" i="3"/>
  <c r="R438" i="3" s="1"/>
  <c r="Q437" i="3"/>
  <c r="R437" i="3" s="1"/>
  <c r="Q436" i="3"/>
  <c r="R436" i="3" s="1"/>
  <c r="Q435" i="3"/>
  <c r="R435" i="3" s="1"/>
  <c r="Q434" i="3"/>
  <c r="Q433" i="3"/>
  <c r="Q432" i="3"/>
  <c r="Q431" i="3"/>
  <c r="Q430" i="3"/>
  <c r="R430" i="3" s="1"/>
  <c r="Q429" i="3"/>
  <c r="R429" i="3" s="1"/>
  <c r="Q428" i="3"/>
  <c r="R428" i="3" s="1"/>
  <c r="Q427" i="3"/>
  <c r="R427" i="3" s="1"/>
  <c r="Q426" i="3"/>
  <c r="Q425" i="3"/>
  <c r="Q424" i="3"/>
  <c r="R424" i="3" s="1"/>
  <c r="Q423" i="3"/>
  <c r="Q422" i="3"/>
  <c r="R422" i="3" s="1"/>
  <c r="Q421" i="3"/>
  <c r="R421" i="3" s="1"/>
  <c r="Q420" i="3"/>
  <c r="R420" i="3" s="1"/>
  <c r="Q419" i="3"/>
  <c r="R419" i="3" s="1"/>
  <c r="Q418" i="3"/>
  <c r="Q417" i="3"/>
  <c r="Q416" i="3"/>
  <c r="Q415" i="3"/>
  <c r="Q414" i="3"/>
  <c r="R414" i="3" s="1"/>
  <c r="Q413" i="3"/>
  <c r="R413" i="3" s="1"/>
  <c r="Q412" i="3"/>
  <c r="R412" i="3" s="1"/>
  <c r="Q411" i="3"/>
  <c r="R411" i="3" s="1"/>
  <c r="Q410" i="3"/>
  <c r="Q409" i="3"/>
  <c r="Q408" i="3"/>
  <c r="R408" i="3" s="1"/>
  <c r="Q407" i="3"/>
  <c r="Q406" i="3"/>
  <c r="Q405" i="3"/>
  <c r="Q404" i="3"/>
  <c r="R404" i="3" s="1"/>
  <c r="Q403" i="3"/>
  <c r="R403" i="3" s="1"/>
  <c r="Q402" i="3"/>
  <c r="Q401" i="3"/>
  <c r="Q400" i="3"/>
  <c r="Q399" i="3"/>
  <c r="Q398" i="3"/>
  <c r="R398" i="3" s="1"/>
  <c r="Q397" i="3"/>
  <c r="R397" i="3" s="1"/>
  <c r="Q396" i="3"/>
  <c r="R396" i="3" s="1"/>
  <c r="Q395" i="3"/>
  <c r="Q394" i="3"/>
  <c r="Q393" i="3"/>
  <c r="Q392" i="3"/>
  <c r="Q391" i="3"/>
  <c r="Q390" i="3"/>
  <c r="R390" i="3" s="1"/>
  <c r="Q389" i="3"/>
  <c r="R389" i="3" s="1"/>
  <c r="Q388" i="3"/>
  <c r="R388" i="3" s="1"/>
  <c r="Q387" i="3"/>
  <c r="R387" i="3" s="1"/>
  <c r="Q386" i="3"/>
  <c r="Q385" i="3"/>
  <c r="Q384" i="3"/>
  <c r="R384" i="3" s="1"/>
  <c r="Q383" i="3"/>
  <c r="Q382" i="3"/>
  <c r="R382" i="3" s="1"/>
  <c r="Q381" i="3"/>
  <c r="R381" i="3" s="1"/>
  <c r="Q380" i="3"/>
  <c r="R380" i="3" s="1"/>
  <c r="Q379" i="3"/>
  <c r="R379" i="3" s="1"/>
  <c r="Q378" i="3"/>
  <c r="Q377" i="3"/>
  <c r="Q376" i="3"/>
  <c r="Q375" i="3"/>
  <c r="Q374" i="3"/>
  <c r="R374" i="3" s="1"/>
  <c r="Q373" i="3"/>
  <c r="R373" i="3" s="1"/>
  <c r="Q372" i="3"/>
  <c r="R372" i="3" s="1"/>
  <c r="Q371" i="3"/>
  <c r="R371" i="3" s="1"/>
  <c r="Q370" i="3"/>
  <c r="Q369" i="3"/>
  <c r="Q368" i="3"/>
  <c r="R368" i="3" s="1"/>
  <c r="Q367" i="3"/>
  <c r="Q366" i="3"/>
  <c r="R366" i="3" s="1"/>
  <c r="Q365" i="3"/>
  <c r="R365" i="3" s="1"/>
  <c r="Q364" i="3"/>
  <c r="R364" i="3" s="1"/>
  <c r="Q363" i="3"/>
  <c r="Q362" i="3"/>
  <c r="Q361" i="3"/>
  <c r="Q360" i="3"/>
  <c r="Q359" i="3"/>
  <c r="Q358" i="3"/>
  <c r="R358" i="3" s="1"/>
  <c r="Q357" i="3"/>
  <c r="R357" i="3" s="1"/>
  <c r="Q356" i="3"/>
  <c r="R356" i="3" s="1"/>
  <c r="Q355" i="3"/>
  <c r="R355" i="3" s="1"/>
  <c r="Q354" i="3"/>
  <c r="Q353" i="3"/>
  <c r="Q352" i="3"/>
  <c r="R352" i="3" s="1"/>
  <c r="Q351" i="3"/>
  <c r="Q350" i="3"/>
  <c r="R350" i="3" s="1"/>
  <c r="Q349" i="3"/>
  <c r="R349" i="3" s="1"/>
  <c r="Q348" i="3"/>
  <c r="R348" i="3" s="1"/>
  <c r="Q347" i="3"/>
  <c r="R347" i="3" s="1"/>
  <c r="Q346" i="3"/>
  <c r="Q345" i="3"/>
  <c r="Q344" i="3"/>
  <c r="R344" i="3" s="1"/>
  <c r="Q343" i="3"/>
  <c r="Q342" i="3"/>
  <c r="R342" i="3" s="1"/>
  <c r="Q341" i="3"/>
  <c r="R341" i="3" s="1"/>
  <c r="Q340" i="3"/>
  <c r="R340" i="3" s="1"/>
  <c r="Q339" i="3"/>
  <c r="R339" i="3" s="1"/>
  <c r="Q338" i="3"/>
  <c r="Q337" i="3"/>
  <c r="Q336" i="3"/>
  <c r="R336" i="3" s="1"/>
  <c r="Q335" i="3"/>
  <c r="Q334" i="3"/>
  <c r="R334" i="3" s="1"/>
  <c r="Q333" i="3"/>
  <c r="R333" i="3" s="1"/>
  <c r="Q332" i="3"/>
  <c r="R332" i="3" s="1"/>
  <c r="Q331" i="3"/>
  <c r="R331" i="3" s="1"/>
  <c r="Q330" i="3"/>
  <c r="Q329" i="3"/>
  <c r="Q328" i="3"/>
  <c r="R328" i="3" s="1"/>
  <c r="Q327" i="3"/>
  <c r="Q326" i="3"/>
  <c r="R326" i="3" s="1"/>
  <c r="Q325" i="3"/>
  <c r="R325" i="3" s="1"/>
  <c r="Q324" i="3"/>
  <c r="R324" i="3" s="1"/>
  <c r="Q323" i="3"/>
  <c r="R323" i="3" s="1"/>
  <c r="Q322" i="3"/>
  <c r="Q321" i="3"/>
  <c r="Q320" i="3"/>
  <c r="R320" i="3" s="1"/>
  <c r="Q319" i="3"/>
  <c r="Q318" i="3"/>
  <c r="R318" i="3" s="1"/>
  <c r="Q317" i="3"/>
  <c r="R317" i="3" s="1"/>
  <c r="Q316" i="3"/>
  <c r="R316" i="3" s="1"/>
  <c r="Q315" i="3"/>
  <c r="Q314" i="3"/>
  <c r="Q313" i="3"/>
  <c r="Q312" i="3"/>
  <c r="Q311" i="3"/>
  <c r="Q310" i="3"/>
  <c r="R310" i="3" s="1"/>
  <c r="Q309" i="3"/>
  <c r="R309" i="3" s="1"/>
  <c r="Q308" i="3"/>
  <c r="R308" i="3" s="1"/>
  <c r="Q307" i="3"/>
  <c r="R307" i="3" s="1"/>
  <c r="Q306" i="3"/>
  <c r="Q305" i="3"/>
  <c r="Q304" i="3"/>
  <c r="Q303" i="3"/>
  <c r="Q302" i="3"/>
  <c r="R302" i="3" s="1"/>
  <c r="Q301" i="3"/>
  <c r="R301" i="3" s="1"/>
  <c r="Q300" i="3"/>
  <c r="R300" i="3" s="1"/>
  <c r="Q299" i="3"/>
  <c r="R299" i="3" s="1"/>
  <c r="Q298" i="3"/>
  <c r="Q297" i="3"/>
  <c r="Q296" i="3"/>
  <c r="R296" i="3" s="1"/>
  <c r="Q295" i="3"/>
  <c r="Q294" i="3"/>
  <c r="R294" i="3" s="1"/>
  <c r="Q293" i="3"/>
  <c r="R293" i="3" s="1"/>
  <c r="Q292" i="3"/>
  <c r="R292" i="3" s="1"/>
  <c r="Q291" i="3"/>
  <c r="R291" i="3" s="1"/>
  <c r="Q290" i="3"/>
  <c r="Q289" i="3"/>
  <c r="Q288" i="3"/>
  <c r="Q287" i="3"/>
  <c r="Q286" i="3"/>
  <c r="R286" i="3" s="1"/>
  <c r="Q285" i="3"/>
  <c r="R285" i="3" s="1"/>
  <c r="Q284" i="3"/>
  <c r="R284" i="3" s="1"/>
  <c r="Q283" i="3"/>
  <c r="R283" i="3" s="1"/>
  <c r="Q282" i="3"/>
  <c r="Q281" i="3"/>
  <c r="Q280" i="3"/>
  <c r="R280" i="3" s="1"/>
  <c r="Q279" i="3"/>
  <c r="Q278" i="3"/>
  <c r="R278" i="3" s="1"/>
  <c r="Q277" i="3"/>
  <c r="R277" i="3" s="1"/>
  <c r="Q276" i="3"/>
  <c r="R276" i="3" s="1"/>
  <c r="Q275" i="3"/>
  <c r="Q274" i="3"/>
  <c r="Q273" i="3"/>
  <c r="Q272" i="3"/>
  <c r="R272" i="3" s="1"/>
  <c r="Q271" i="3"/>
  <c r="Q270" i="3"/>
  <c r="R270" i="3" s="1"/>
  <c r="Q269" i="3"/>
  <c r="R269" i="3" s="1"/>
  <c r="Q268" i="3"/>
  <c r="R268" i="3" s="1"/>
  <c r="Q267" i="3"/>
  <c r="R267" i="3" s="1"/>
  <c r="Q266" i="3"/>
  <c r="Q265" i="3"/>
  <c r="Q264" i="3"/>
  <c r="R264" i="3" s="1"/>
  <c r="Q263" i="3"/>
  <c r="Q262" i="3"/>
  <c r="R262" i="3" s="1"/>
  <c r="Q261" i="3"/>
  <c r="R261" i="3" s="1"/>
  <c r="Q260" i="3"/>
  <c r="R260" i="3" s="1"/>
  <c r="Q259" i="3"/>
  <c r="R259" i="3" s="1"/>
  <c r="Q258" i="3"/>
  <c r="Q257" i="3"/>
  <c r="Q256" i="3"/>
  <c r="R256" i="3" s="1"/>
  <c r="Q255" i="3"/>
  <c r="Q254" i="3"/>
  <c r="R254" i="3" s="1"/>
  <c r="Q253" i="3"/>
  <c r="R253" i="3" s="1"/>
  <c r="Q252" i="3"/>
  <c r="R252" i="3" s="1"/>
  <c r="Q251" i="3"/>
  <c r="R251" i="3" s="1"/>
  <c r="Q250" i="3"/>
  <c r="Q249" i="3"/>
  <c r="Q248" i="3"/>
  <c r="R248" i="3" s="1"/>
  <c r="Q247" i="3"/>
  <c r="Q246" i="3"/>
  <c r="Q245" i="3"/>
  <c r="R245" i="3" s="1"/>
  <c r="Q244" i="3"/>
  <c r="R244" i="3" s="1"/>
  <c r="Q243" i="3"/>
  <c r="R243" i="3" s="1"/>
  <c r="Q242" i="3"/>
  <c r="Q241" i="3"/>
  <c r="Q240" i="3"/>
  <c r="Q239" i="3"/>
  <c r="Q238" i="3"/>
  <c r="R238" i="3" s="1"/>
  <c r="Q237" i="3"/>
  <c r="R237" i="3" s="1"/>
  <c r="Q236" i="3"/>
  <c r="R236" i="3" s="1"/>
  <c r="Q235" i="3"/>
  <c r="R235" i="3" s="1"/>
  <c r="Q234" i="3"/>
  <c r="Q233" i="3"/>
  <c r="Q232" i="3"/>
  <c r="Q231" i="3"/>
  <c r="Q230" i="3"/>
  <c r="R230" i="3" s="1"/>
  <c r="Q229" i="3"/>
  <c r="R229" i="3" s="1"/>
  <c r="Q228" i="3"/>
  <c r="R228" i="3" s="1"/>
  <c r="Q227" i="3"/>
  <c r="R227" i="3" s="1"/>
  <c r="Q226" i="3"/>
  <c r="Q225" i="3"/>
  <c r="Q224" i="3"/>
  <c r="Q223" i="3"/>
  <c r="Q222" i="3"/>
  <c r="R222" i="3" s="1"/>
  <c r="Q221" i="3"/>
  <c r="R221" i="3" s="1"/>
  <c r="Q220" i="3"/>
  <c r="R220" i="3" s="1"/>
  <c r="Q219" i="3"/>
  <c r="R219" i="3" s="1"/>
  <c r="Q218" i="3"/>
  <c r="Q217" i="3"/>
  <c r="Q216" i="3"/>
  <c r="Q215" i="3"/>
  <c r="Q214" i="3"/>
  <c r="R214" i="3" s="1"/>
  <c r="Q213" i="3"/>
  <c r="R213" i="3" s="1"/>
  <c r="Q212" i="3"/>
  <c r="R212" i="3" s="1"/>
  <c r="Q211" i="3"/>
  <c r="R211" i="3" s="1"/>
  <c r="Q210" i="3"/>
  <c r="Q209" i="3"/>
  <c r="Q208" i="3"/>
  <c r="Q207" i="3"/>
  <c r="Q206" i="3"/>
  <c r="R206" i="3" s="1"/>
  <c r="Q205" i="3"/>
  <c r="R205" i="3" s="1"/>
  <c r="Q204" i="3"/>
  <c r="R204" i="3" s="1"/>
  <c r="Q203" i="3"/>
  <c r="R203" i="3" s="1"/>
  <c r="Q202" i="3"/>
  <c r="Q201" i="3"/>
  <c r="Q200" i="3"/>
  <c r="Q199" i="3"/>
  <c r="Q198" i="3"/>
  <c r="R198" i="3" s="1"/>
  <c r="Q197" i="3"/>
  <c r="R197" i="3" s="1"/>
  <c r="Q196" i="3"/>
  <c r="R196" i="3" s="1"/>
  <c r="Q195" i="3"/>
  <c r="R195" i="3" s="1"/>
  <c r="Q194" i="3"/>
  <c r="Q193" i="3"/>
  <c r="Q192" i="3"/>
  <c r="Q191" i="3"/>
  <c r="Q190" i="3"/>
  <c r="R190" i="3" s="1"/>
  <c r="Q189" i="3"/>
  <c r="R189" i="3" s="1"/>
  <c r="Q188" i="3"/>
  <c r="R188" i="3" s="1"/>
  <c r="Q187" i="3"/>
  <c r="R187" i="3" s="1"/>
  <c r="Q186" i="3"/>
  <c r="Q185" i="3"/>
  <c r="Q184" i="3"/>
  <c r="Q183" i="3"/>
  <c r="Q182" i="3"/>
  <c r="R182" i="3" s="1"/>
  <c r="Q181" i="3"/>
  <c r="R181" i="3" s="1"/>
  <c r="Q180" i="3"/>
  <c r="R180" i="3" s="1"/>
  <c r="Q179" i="3"/>
  <c r="R179" i="3" s="1"/>
  <c r="Q178" i="3"/>
  <c r="Q177" i="3"/>
  <c r="Q176" i="3"/>
  <c r="Q175" i="3"/>
  <c r="Q174" i="3"/>
  <c r="R174" i="3" s="1"/>
  <c r="Q173" i="3"/>
  <c r="R173" i="3" s="1"/>
  <c r="Q172" i="3"/>
  <c r="R172" i="3" s="1"/>
  <c r="Q171" i="3"/>
  <c r="R171" i="3" s="1"/>
  <c r="Q170" i="3"/>
  <c r="Q169" i="3"/>
  <c r="Q168" i="3"/>
  <c r="Q167" i="3"/>
  <c r="Q166" i="3"/>
  <c r="R166" i="3" s="1"/>
  <c r="Q165" i="3"/>
  <c r="R165" i="3" s="1"/>
  <c r="Q164" i="3"/>
  <c r="R164" i="3" s="1"/>
  <c r="Q163" i="3"/>
  <c r="R163" i="3" s="1"/>
  <c r="Q162" i="3"/>
  <c r="Q161" i="3"/>
  <c r="Q160" i="3"/>
  <c r="R160" i="3" s="1"/>
  <c r="Q159" i="3"/>
  <c r="Q158" i="3"/>
  <c r="R158" i="3" s="1"/>
  <c r="Q157" i="3"/>
  <c r="R157" i="3" s="1"/>
  <c r="Q156" i="3"/>
  <c r="R156" i="3" s="1"/>
  <c r="Q155" i="3"/>
  <c r="R155" i="3" s="1"/>
  <c r="Q154" i="3"/>
  <c r="Q153" i="3"/>
  <c r="Q152" i="3"/>
  <c r="Q151" i="3"/>
  <c r="Q150" i="3"/>
  <c r="R150" i="3" s="1"/>
  <c r="Q149" i="3"/>
  <c r="R149" i="3" s="1"/>
  <c r="Q148" i="3"/>
  <c r="R148" i="3" s="1"/>
  <c r="Q147" i="3"/>
  <c r="R147" i="3" s="1"/>
  <c r="Q146" i="3"/>
  <c r="Q145" i="3"/>
  <c r="Q144" i="3"/>
  <c r="R144" i="3" s="1"/>
  <c r="Q143" i="3"/>
  <c r="Q142" i="3"/>
  <c r="R142" i="3" s="1"/>
  <c r="Q141" i="3"/>
  <c r="R141" i="3" s="1"/>
  <c r="Q140" i="3"/>
  <c r="R140" i="3" s="1"/>
  <c r="Q139" i="3"/>
  <c r="R139" i="3" s="1"/>
  <c r="Q138" i="3"/>
  <c r="Q137" i="3"/>
  <c r="Q136" i="3"/>
  <c r="Q135" i="3"/>
  <c r="Q134" i="3"/>
  <c r="R134" i="3" s="1"/>
  <c r="Q133" i="3"/>
  <c r="R133" i="3" s="1"/>
  <c r="Q132" i="3"/>
  <c r="R132" i="3" s="1"/>
  <c r="Q131" i="3"/>
  <c r="R131" i="3" s="1"/>
  <c r="Q130" i="3"/>
  <c r="Q129" i="3"/>
  <c r="Q128" i="3"/>
  <c r="R128" i="3" s="1"/>
  <c r="Q127" i="3"/>
  <c r="Q126" i="3"/>
  <c r="R126" i="3" s="1"/>
  <c r="Q125" i="3"/>
  <c r="R125" i="3" s="1"/>
  <c r="Q124" i="3"/>
  <c r="R124" i="3" s="1"/>
  <c r="Q123" i="3"/>
  <c r="R123" i="3" s="1"/>
  <c r="Q122" i="3"/>
  <c r="Q121" i="3"/>
  <c r="Q120" i="3"/>
  <c r="R120" i="3" s="1"/>
  <c r="Q119" i="3"/>
  <c r="Q118" i="3"/>
  <c r="R118" i="3" s="1"/>
  <c r="Q117" i="3"/>
  <c r="R117" i="3" s="1"/>
  <c r="Q116" i="3"/>
  <c r="R116" i="3" s="1"/>
  <c r="Q115" i="3"/>
  <c r="R115" i="3" s="1"/>
  <c r="Q114" i="3"/>
  <c r="Q113" i="3"/>
  <c r="Q112" i="3"/>
  <c r="R112" i="3" s="1"/>
  <c r="Q111" i="3"/>
  <c r="Q110" i="3"/>
  <c r="R110" i="3" s="1"/>
  <c r="Q109" i="3"/>
  <c r="R109" i="3" s="1"/>
  <c r="Q108" i="3"/>
  <c r="R108" i="3" s="1"/>
  <c r="Q107" i="3"/>
  <c r="R107" i="3" s="1"/>
  <c r="Q106" i="3"/>
  <c r="Q105" i="3"/>
  <c r="Q104" i="3"/>
  <c r="R104" i="3" s="1"/>
  <c r="Q103" i="3"/>
  <c r="Q102" i="3"/>
  <c r="R102" i="3" s="1"/>
  <c r="Q101" i="3"/>
  <c r="R101" i="3" s="1"/>
  <c r="Q100" i="3"/>
  <c r="R100" i="3" s="1"/>
  <c r="Q99" i="3"/>
  <c r="R99" i="3" s="1"/>
  <c r="Q98" i="3"/>
  <c r="Q97" i="3"/>
  <c r="Q96" i="3"/>
  <c r="R96" i="3" s="1"/>
  <c r="Q95" i="3"/>
  <c r="Q94" i="3"/>
  <c r="R94" i="3" s="1"/>
  <c r="Q93" i="3"/>
  <c r="R93" i="3" s="1"/>
  <c r="Q92" i="3"/>
  <c r="R92" i="3" s="1"/>
  <c r="Q91" i="3"/>
  <c r="R91" i="3" s="1"/>
  <c r="Q90" i="3"/>
  <c r="Q89" i="3"/>
  <c r="Q88" i="3"/>
  <c r="R88" i="3" s="1"/>
  <c r="Q87" i="3"/>
  <c r="Q86" i="3"/>
  <c r="R86" i="3" s="1"/>
  <c r="Q85" i="3"/>
  <c r="R85" i="3" s="1"/>
  <c r="Q84" i="3"/>
  <c r="R84" i="3" s="1"/>
  <c r="Q83" i="3"/>
  <c r="R83" i="3" s="1"/>
  <c r="Q82" i="3"/>
  <c r="Q81" i="3"/>
  <c r="Q80" i="3"/>
  <c r="R80" i="3" s="1"/>
  <c r="Q79" i="3"/>
  <c r="Q78" i="3"/>
  <c r="Q77" i="3"/>
  <c r="R77" i="3" s="1"/>
  <c r="Q76" i="3"/>
  <c r="R76" i="3" s="1"/>
  <c r="Q75" i="3"/>
  <c r="R75" i="3" s="1"/>
  <c r="Q74" i="3"/>
  <c r="Q73" i="3"/>
  <c r="Q72" i="3"/>
  <c r="R72" i="3" s="1"/>
  <c r="Q71" i="3"/>
  <c r="Q70" i="3"/>
  <c r="R70" i="3" s="1"/>
  <c r="Q69" i="3"/>
  <c r="R69" i="3" s="1"/>
  <c r="Q68" i="3"/>
  <c r="R68" i="3" s="1"/>
  <c r="Q67" i="3"/>
  <c r="R67" i="3" s="1"/>
  <c r="Q66" i="3"/>
  <c r="Q65" i="3"/>
  <c r="Q64" i="3"/>
  <c r="R64" i="3" s="1"/>
  <c r="Q63" i="3"/>
  <c r="Q62" i="3"/>
  <c r="R62" i="3" s="1"/>
  <c r="Q61" i="3"/>
  <c r="R61" i="3" s="1"/>
  <c r="Q60" i="3"/>
  <c r="R60" i="3" s="1"/>
  <c r="Q59" i="3"/>
  <c r="R59" i="3" s="1"/>
  <c r="Q58" i="3"/>
  <c r="Q57" i="3"/>
  <c r="Q56" i="3"/>
  <c r="R56" i="3" s="1"/>
  <c r="Q55" i="3"/>
  <c r="Q54" i="3"/>
  <c r="R54" i="3" s="1"/>
  <c r="Q53" i="3"/>
  <c r="R53" i="3" s="1"/>
  <c r="Q52" i="3"/>
  <c r="R52" i="3" s="1"/>
  <c r="Q51" i="3"/>
  <c r="R51" i="3" s="1"/>
  <c r="Q50" i="3"/>
  <c r="Q49" i="3"/>
  <c r="Q48" i="3"/>
  <c r="R48" i="3" s="1"/>
  <c r="Q47" i="3"/>
  <c r="Q46" i="3"/>
  <c r="R46" i="3" s="1"/>
  <c r="Q45" i="3"/>
  <c r="R45" i="3" s="1"/>
  <c r="Q44" i="3"/>
  <c r="R44" i="3" s="1"/>
  <c r="Q43" i="3"/>
  <c r="R43" i="3" s="1"/>
  <c r="Q42" i="3"/>
  <c r="Q41" i="3"/>
  <c r="Q40" i="3"/>
  <c r="R40" i="3" s="1"/>
  <c r="Q39" i="3"/>
  <c r="Q38" i="3"/>
  <c r="R38" i="3" s="1"/>
  <c r="Q37" i="3"/>
  <c r="R37" i="3" s="1"/>
  <c r="Q36" i="3"/>
  <c r="R36" i="3" s="1"/>
  <c r="Q35" i="3"/>
  <c r="R35" i="3" s="1"/>
  <c r="Q34" i="3"/>
  <c r="Q33" i="3"/>
  <c r="Q32" i="3"/>
  <c r="R32" i="3" s="1"/>
  <c r="Q31" i="3"/>
  <c r="R31" i="3"/>
  <c r="R33" i="3"/>
  <c r="R34" i="3"/>
  <c r="R39" i="3"/>
  <c r="R41" i="3"/>
  <c r="R42" i="3"/>
  <c r="R47" i="3"/>
  <c r="R49" i="3"/>
  <c r="R50" i="3"/>
  <c r="R55" i="3"/>
  <c r="R57" i="3"/>
  <c r="R58" i="3"/>
  <c r="R63" i="3"/>
  <c r="R65" i="3"/>
  <c r="R66" i="3"/>
  <c r="R71" i="3"/>
  <c r="R73" i="3"/>
  <c r="R74" i="3"/>
  <c r="R78" i="3"/>
  <c r="R79" i="3"/>
  <c r="R81" i="3"/>
  <c r="R82" i="3"/>
  <c r="R87" i="3"/>
  <c r="R89" i="3"/>
  <c r="R90" i="3"/>
  <c r="R95" i="3"/>
  <c r="R97" i="3"/>
  <c r="R98" i="3"/>
  <c r="R103" i="3"/>
  <c r="R105" i="3"/>
  <c r="R106" i="3"/>
  <c r="R111" i="3"/>
  <c r="R113" i="3"/>
  <c r="R114" i="3"/>
  <c r="R119" i="3"/>
  <c r="R121" i="3"/>
  <c r="R122" i="3"/>
  <c r="R127" i="3"/>
  <c r="R129" i="3"/>
  <c r="R130" i="3"/>
  <c r="R135" i="3"/>
  <c r="R136" i="3"/>
  <c r="R137" i="3"/>
  <c r="R138" i="3"/>
  <c r="R143" i="3"/>
  <c r="R145" i="3"/>
  <c r="R146" i="3"/>
  <c r="R151" i="3"/>
  <c r="R152" i="3"/>
  <c r="R153" i="3"/>
  <c r="R154" i="3"/>
  <c r="R159" i="3"/>
  <c r="R161" i="3"/>
  <c r="R162" i="3"/>
  <c r="R167" i="3"/>
  <c r="R168" i="3"/>
  <c r="R169" i="3"/>
  <c r="R170" i="3"/>
  <c r="R175" i="3"/>
  <c r="R176" i="3"/>
  <c r="R177" i="3"/>
  <c r="R178" i="3"/>
  <c r="R183" i="3"/>
  <c r="R184" i="3"/>
  <c r="R185" i="3"/>
  <c r="R186" i="3"/>
  <c r="R191" i="3"/>
  <c r="R192" i="3"/>
  <c r="R193" i="3"/>
  <c r="R194" i="3"/>
  <c r="R199" i="3"/>
  <c r="R200" i="3"/>
  <c r="R201" i="3"/>
  <c r="R202" i="3"/>
  <c r="R207" i="3"/>
  <c r="R208" i="3"/>
  <c r="R209" i="3"/>
  <c r="R210" i="3"/>
  <c r="R215" i="3"/>
  <c r="R216" i="3"/>
  <c r="R217" i="3"/>
  <c r="R218" i="3"/>
  <c r="R223" i="3"/>
  <c r="R224" i="3"/>
  <c r="R225" i="3"/>
  <c r="R226" i="3"/>
  <c r="R231" i="3"/>
  <c r="R232" i="3"/>
  <c r="R233" i="3"/>
  <c r="R234" i="3"/>
  <c r="R239" i="3"/>
  <c r="R240" i="3"/>
  <c r="R241" i="3"/>
  <c r="R242" i="3"/>
  <c r="R246" i="3"/>
  <c r="R247" i="3"/>
  <c r="R249" i="3"/>
  <c r="R250" i="3"/>
  <c r="R255" i="3"/>
  <c r="R257" i="3"/>
  <c r="R258" i="3"/>
  <c r="R263" i="3"/>
  <c r="R265" i="3"/>
  <c r="R266" i="3"/>
  <c r="R271" i="3"/>
  <c r="R273" i="3"/>
  <c r="R274" i="3"/>
  <c r="R275" i="3"/>
  <c r="R279" i="3"/>
  <c r="R281" i="3"/>
  <c r="R282" i="3"/>
  <c r="R287" i="3"/>
  <c r="R288" i="3"/>
  <c r="R289" i="3"/>
  <c r="R290" i="3"/>
  <c r="R295" i="3"/>
  <c r="R297" i="3"/>
  <c r="R298" i="3"/>
  <c r="R303" i="3"/>
  <c r="R304" i="3"/>
  <c r="R305" i="3"/>
  <c r="R306" i="3"/>
  <c r="R311" i="3"/>
  <c r="R312" i="3"/>
  <c r="R313" i="3"/>
  <c r="R314" i="3"/>
  <c r="R315" i="3"/>
  <c r="R319" i="3"/>
  <c r="R321" i="3"/>
  <c r="R322" i="3"/>
  <c r="R327" i="3"/>
  <c r="R329" i="3"/>
  <c r="R330" i="3"/>
  <c r="R335" i="3"/>
  <c r="R337" i="3"/>
  <c r="R338" i="3"/>
  <c r="R343" i="3"/>
  <c r="R345" i="3"/>
  <c r="R346" i="3"/>
  <c r="R351" i="3"/>
  <c r="R353" i="3"/>
  <c r="R354" i="3"/>
  <c r="R359" i="3"/>
  <c r="R360" i="3"/>
  <c r="R361" i="3"/>
  <c r="R362" i="3"/>
  <c r="R363" i="3"/>
  <c r="R367" i="3"/>
  <c r="R369" i="3"/>
  <c r="R370" i="3"/>
  <c r="R375" i="3"/>
  <c r="R376" i="3"/>
  <c r="R377" i="3"/>
  <c r="R378" i="3"/>
  <c r="R383" i="3"/>
  <c r="R385" i="3"/>
  <c r="R386" i="3"/>
  <c r="R391" i="3"/>
  <c r="R392" i="3"/>
  <c r="R393" i="3"/>
  <c r="R394" i="3"/>
  <c r="R395" i="3"/>
  <c r="R399" i="3"/>
  <c r="R400" i="3"/>
  <c r="R401" i="3"/>
  <c r="R402" i="3"/>
  <c r="R405" i="3"/>
  <c r="R406" i="3"/>
  <c r="R407" i="3"/>
  <c r="R409" i="3"/>
  <c r="R410" i="3"/>
  <c r="R415" i="3"/>
  <c r="R416" i="3"/>
  <c r="R417" i="3"/>
  <c r="R418" i="3"/>
  <c r="R423" i="3"/>
  <c r="R425" i="3"/>
  <c r="R426" i="3"/>
  <c r="R431" i="3"/>
  <c r="R432" i="3"/>
  <c r="R433" i="3"/>
  <c r="R434" i="3"/>
  <c r="R439" i="3"/>
  <c r="R440" i="3"/>
  <c r="R441" i="3"/>
  <c r="R442" i="3"/>
  <c r="R447" i="3"/>
  <c r="R448" i="3"/>
  <c r="R449" i="3"/>
  <c r="R450" i="3"/>
  <c r="R455" i="3"/>
  <c r="R456" i="3"/>
  <c r="R457" i="3"/>
  <c r="R458" i="3"/>
  <c r="R463" i="3"/>
  <c r="R464" i="3"/>
  <c r="R465" i="3"/>
  <c r="R466" i="3"/>
  <c r="R471" i="3"/>
  <c r="R472" i="3"/>
  <c r="R473" i="3"/>
  <c r="R474" i="3"/>
  <c r="R479" i="3"/>
  <c r="R480" i="3"/>
  <c r="R481" i="3"/>
  <c r="R482" i="3"/>
  <c r="R487" i="3"/>
  <c r="R489" i="3"/>
  <c r="R490" i="3"/>
  <c r="R491" i="3"/>
  <c r="R495" i="3"/>
  <c r="R497" i="3"/>
  <c r="R498" i="3"/>
  <c r="R503" i="3"/>
  <c r="R504" i="3"/>
  <c r="R505" i="3"/>
  <c r="R506" i="3"/>
  <c r="R511" i="3"/>
  <c r="R513" i="3"/>
  <c r="R514" i="3"/>
  <c r="R519" i="3"/>
  <c r="R520" i="3"/>
  <c r="R521" i="3"/>
  <c r="R522" i="3"/>
  <c r="R527" i="3"/>
  <c r="R529" i="3"/>
  <c r="R530" i="3"/>
  <c r="R535" i="3"/>
  <c r="R536" i="3"/>
  <c r="R537" i="3"/>
  <c r="R538" i="3"/>
  <c r="R543" i="3"/>
  <c r="R545" i="3"/>
  <c r="R546" i="3"/>
  <c r="R551" i="3"/>
  <c r="R552" i="3"/>
  <c r="R553" i="3"/>
  <c r="R554" i="3"/>
  <c r="R555" i="3"/>
  <c r="R559" i="3"/>
  <c r="R561" i="3"/>
  <c r="R562" i="3"/>
  <c r="R566" i="3"/>
  <c r="R567" i="3"/>
  <c r="R568" i="3"/>
  <c r="R569" i="3"/>
  <c r="R570" i="3"/>
  <c r="R575" i="3"/>
  <c r="R577" i="3"/>
  <c r="R578" i="3"/>
  <c r="R579" i="3"/>
  <c r="R583" i="3"/>
  <c r="R585" i="3"/>
  <c r="R586" i="3"/>
  <c r="R587" i="3"/>
  <c r="R591" i="3"/>
  <c r="R592" i="3"/>
  <c r="R593" i="3"/>
  <c r="R594" i="3"/>
  <c r="R599" i="3"/>
  <c r="R601" i="3"/>
  <c r="R602" i="3"/>
  <c r="R607" i="3"/>
  <c r="R609" i="3"/>
  <c r="R610" i="3"/>
  <c r="R615" i="3"/>
  <c r="R616" i="3"/>
  <c r="R617" i="3"/>
  <c r="R618" i="3"/>
  <c r="R623" i="3"/>
  <c r="R624" i="3"/>
  <c r="R625" i="3"/>
  <c r="R626" i="3"/>
  <c r="R629" i="3"/>
  <c r="R631" i="3"/>
  <c r="R633" i="3"/>
  <c r="R634" i="3"/>
  <c r="R639" i="3"/>
  <c r="R640" i="3"/>
  <c r="R641" i="3"/>
  <c r="R642" i="3"/>
  <c r="R647" i="3"/>
  <c r="R648" i="3"/>
  <c r="R649" i="3"/>
  <c r="R650" i="3"/>
  <c r="R653" i="3"/>
  <c r="R655" i="3"/>
  <c r="R657" i="3"/>
  <c r="R658" i="3"/>
  <c r="R663" i="3"/>
  <c r="R664" i="3"/>
  <c r="R665" i="3"/>
  <c r="R666" i="3"/>
  <c r="R671" i="3"/>
  <c r="R673" i="3"/>
  <c r="R674" i="3"/>
  <c r="R676" i="3"/>
  <c r="R679" i="3"/>
  <c r="R681" i="3"/>
  <c r="R682" i="3"/>
  <c r="R687" i="3"/>
  <c r="R688" i="3"/>
  <c r="R689" i="3"/>
  <c r="R690" i="3"/>
  <c r="R695" i="3"/>
  <c r="R696" i="3"/>
  <c r="R697" i="3"/>
  <c r="R698" i="3"/>
  <c r="R703" i="3"/>
  <c r="R705" i="3"/>
  <c r="R706" i="3"/>
  <c r="R711" i="3"/>
  <c r="R712" i="3"/>
  <c r="R713" i="3"/>
  <c r="R714" i="3"/>
  <c r="R719" i="3"/>
  <c r="R720" i="3"/>
  <c r="R721" i="3"/>
  <c r="R722" i="3"/>
  <c r="R727" i="3"/>
  <c r="R728" i="3"/>
  <c r="R729" i="3"/>
  <c r="R730" i="3"/>
  <c r="R735" i="3"/>
  <c r="R737" i="3"/>
  <c r="R738" i="3"/>
  <c r="R743" i="3"/>
  <c r="R744" i="3"/>
  <c r="R745" i="3"/>
  <c r="R746" i="3"/>
  <c r="R751" i="3"/>
  <c r="R752" i="3"/>
  <c r="R753" i="3"/>
  <c r="R754" i="3"/>
  <c r="R757" i="3"/>
  <c r="R759" i="3"/>
  <c r="R761" i="3"/>
  <c r="R762" i="3"/>
  <c r="R767" i="3"/>
  <c r="R768" i="3"/>
  <c r="R769" i="3"/>
  <c r="R770" i="3"/>
  <c r="R775" i="3"/>
  <c r="R776" i="3"/>
  <c r="R777" i="3"/>
  <c r="R778" i="3"/>
  <c r="R781" i="3"/>
  <c r="R783" i="3"/>
  <c r="R785" i="3"/>
  <c r="R786" i="3"/>
  <c r="R791" i="3"/>
  <c r="R792" i="3"/>
  <c r="R793" i="3"/>
  <c r="R794" i="3"/>
  <c r="R799" i="3"/>
  <c r="R801" i="3"/>
  <c r="R802" i="3"/>
  <c r="R804" i="3"/>
  <c r="R807" i="3"/>
  <c r="R809" i="3"/>
  <c r="R810" i="3"/>
  <c r="R815" i="3"/>
  <c r="R816" i="3"/>
  <c r="R817" i="3"/>
  <c r="R818" i="3"/>
  <c r="R823" i="3"/>
  <c r="R824" i="3"/>
  <c r="R825" i="3"/>
  <c r="R826" i="3"/>
  <c r="R831" i="3"/>
  <c r="R833" i="3"/>
  <c r="R834" i="3"/>
  <c r="R839" i="3"/>
  <c r="R840" i="3"/>
  <c r="R841" i="3"/>
  <c r="R842" i="3"/>
  <c r="R847" i="3"/>
  <c r="R848" i="3"/>
  <c r="R849" i="3"/>
  <c r="R850" i="3"/>
  <c r="R855" i="3"/>
  <c r="R856" i="3"/>
  <c r="R857" i="3"/>
  <c r="R858" i="3"/>
  <c r="R863" i="3"/>
  <c r="R865" i="3"/>
  <c r="R866" i="3"/>
  <c r="R871" i="3"/>
  <c r="R872" i="3"/>
  <c r="R873" i="3"/>
  <c r="R874" i="3"/>
  <c r="R879" i="3"/>
  <c r="R880" i="3"/>
  <c r="R881" i="3"/>
  <c r="R882" i="3"/>
  <c r="R885" i="3"/>
  <c r="R887" i="3"/>
  <c r="R889" i="3"/>
  <c r="R890" i="3"/>
  <c r="R895" i="3"/>
  <c r="R896" i="3"/>
  <c r="R897" i="3"/>
  <c r="R898" i="3"/>
  <c r="R903" i="3"/>
  <c r="R904" i="3"/>
  <c r="R905" i="3"/>
  <c r="R906" i="3"/>
  <c r="R909" i="3"/>
  <c r="R911" i="3"/>
  <c r="R913" i="3"/>
  <c r="R914" i="3"/>
  <c r="R919" i="3"/>
  <c r="R920" i="3"/>
  <c r="R921" i="3"/>
  <c r="R922" i="3"/>
  <c r="R927" i="3"/>
  <c r="R929" i="3"/>
  <c r="R930" i="3"/>
  <c r="R932" i="3"/>
  <c r="R935" i="3"/>
  <c r="R937" i="3"/>
  <c r="R938" i="3"/>
  <c r="R943" i="3"/>
  <c r="R944" i="3"/>
  <c r="R945" i="3"/>
  <c r="R946" i="3"/>
  <c r="R951" i="3"/>
  <c r="R952" i="3"/>
  <c r="R953" i="3"/>
  <c r="R954" i="3"/>
  <c r="R959" i="3"/>
  <c r="R961" i="3"/>
  <c r="R962" i="3"/>
  <c r="R967" i="3"/>
  <c r="R968" i="3"/>
  <c r="R969" i="3"/>
  <c r="R970" i="3"/>
  <c r="R975" i="3"/>
  <c r="R976" i="3"/>
  <c r="R977" i="3"/>
  <c r="R978" i="3"/>
  <c r="R983" i="3"/>
  <c r="R984" i="3"/>
  <c r="R985" i="3"/>
  <c r="R986" i="3"/>
  <c r="R991" i="3"/>
  <c r="R993" i="3"/>
  <c r="R994" i="3"/>
  <c r="R999" i="3"/>
  <c r="R1000" i="3"/>
  <c r="R1001" i="3"/>
  <c r="R1002" i="3"/>
  <c r="R1003" i="3"/>
  <c r="K16" i="3" l="1"/>
  <c r="J16" i="3"/>
  <c r="I16" i="3"/>
  <c r="H16" i="3"/>
  <c r="G16" i="3"/>
  <c r="F16" i="3"/>
  <c r="E16" i="3"/>
  <c r="D16" i="3"/>
  <c r="C16" i="3"/>
  <c r="B16" i="3"/>
  <c r="K15" i="3"/>
  <c r="J15" i="3"/>
  <c r="I15" i="3"/>
  <c r="H15" i="3"/>
  <c r="G15" i="3"/>
  <c r="D15" i="3"/>
  <c r="K14" i="3"/>
  <c r="J14" i="3"/>
  <c r="I14" i="3"/>
  <c r="H14" i="3"/>
  <c r="G14" i="3"/>
  <c r="D14" i="3"/>
  <c r="K13" i="3"/>
  <c r="J13" i="3"/>
  <c r="I13" i="3"/>
  <c r="H13" i="3"/>
  <c r="G13" i="3"/>
  <c r="D13" i="3"/>
  <c r="K12" i="3"/>
  <c r="J12" i="3"/>
  <c r="I12" i="3"/>
  <c r="H12" i="3"/>
  <c r="G12" i="3"/>
  <c r="D12" i="3"/>
  <c r="O1005" i="3"/>
  <c r="P1005" i="3" s="1"/>
  <c r="N1005" i="3"/>
  <c r="M1005" i="3"/>
  <c r="L1005" i="3"/>
  <c r="O1004" i="3"/>
  <c r="P1004" i="3" s="1"/>
  <c r="N1004" i="3"/>
  <c r="M1004" i="3"/>
  <c r="L1004" i="3"/>
  <c r="O1003" i="3"/>
  <c r="P1003" i="3" s="1"/>
  <c r="N1003" i="3"/>
  <c r="M1003" i="3"/>
  <c r="L1003" i="3"/>
  <c r="O1002" i="3"/>
  <c r="P1002" i="3" s="1"/>
  <c r="N1002" i="3"/>
  <c r="M1002" i="3"/>
  <c r="L1002" i="3"/>
  <c r="O1001" i="3"/>
  <c r="P1001" i="3" s="1"/>
  <c r="N1001" i="3"/>
  <c r="M1001" i="3"/>
  <c r="L1001" i="3"/>
  <c r="O1000" i="3"/>
  <c r="P1000" i="3" s="1"/>
  <c r="N1000" i="3"/>
  <c r="M1000" i="3"/>
  <c r="L1000" i="3"/>
  <c r="O999" i="3"/>
  <c r="P999" i="3" s="1"/>
  <c r="N999" i="3"/>
  <c r="M999" i="3"/>
  <c r="L999" i="3"/>
  <c r="O998" i="3"/>
  <c r="P998" i="3" s="1"/>
  <c r="N998" i="3"/>
  <c r="M998" i="3"/>
  <c r="L998" i="3"/>
  <c r="O997" i="3"/>
  <c r="P997" i="3" s="1"/>
  <c r="N997" i="3"/>
  <c r="M997" i="3"/>
  <c r="L997" i="3"/>
  <c r="O996" i="3"/>
  <c r="P996" i="3" s="1"/>
  <c r="N996" i="3"/>
  <c r="M996" i="3"/>
  <c r="L996" i="3"/>
  <c r="O995" i="3"/>
  <c r="P995" i="3" s="1"/>
  <c r="N995" i="3"/>
  <c r="M995" i="3"/>
  <c r="L995" i="3"/>
  <c r="O994" i="3"/>
  <c r="P994" i="3" s="1"/>
  <c r="N994" i="3"/>
  <c r="M994" i="3"/>
  <c r="L994" i="3"/>
  <c r="O993" i="3"/>
  <c r="P993" i="3" s="1"/>
  <c r="N993" i="3"/>
  <c r="M993" i="3"/>
  <c r="L993" i="3"/>
  <c r="O992" i="3"/>
  <c r="P992" i="3" s="1"/>
  <c r="N992" i="3"/>
  <c r="M992" i="3"/>
  <c r="L992" i="3"/>
  <c r="O991" i="3"/>
  <c r="P991" i="3" s="1"/>
  <c r="N991" i="3"/>
  <c r="M991" i="3"/>
  <c r="L991" i="3"/>
  <c r="O990" i="3"/>
  <c r="P990" i="3" s="1"/>
  <c r="N990" i="3"/>
  <c r="M990" i="3"/>
  <c r="L990" i="3"/>
  <c r="O989" i="3"/>
  <c r="P989" i="3" s="1"/>
  <c r="N989" i="3"/>
  <c r="M989" i="3"/>
  <c r="L989" i="3"/>
  <c r="O988" i="3"/>
  <c r="P988" i="3" s="1"/>
  <c r="N988" i="3"/>
  <c r="M988" i="3"/>
  <c r="L988" i="3"/>
  <c r="O987" i="3"/>
  <c r="P987" i="3" s="1"/>
  <c r="N987" i="3"/>
  <c r="M987" i="3"/>
  <c r="L987" i="3"/>
  <c r="O986" i="3"/>
  <c r="P986" i="3" s="1"/>
  <c r="N986" i="3"/>
  <c r="M986" i="3"/>
  <c r="L986" i="3"/>
  <c r="O985" i="3"/>
  <c r="P985" i="3" s="1"/>
  <c r="N985" i="3"/>
  <c r="M985" i="3"/>
  <c r="L985" i="3"/>
  <c r="O984" i="3"/>
  <c r="P984" i="3" s="1"/>
  <c r="N984" i="3"/>
  <c r="M984" i="3"/>
  <c r="L984" i="3"/>
  <c r="O983" i="3"/>
  <c r="P983" i="3" s="1"/>
  <c r="N983" i="3"/>
  <c r="M983" i="3"/>
  <c r="L983" i="3"/>
  <c r="O982" i="3"/>
  <c r="P982" i="3" s="1"/>
  <c r="N982" i="3"/>
  <c r="M982" i="3"/>
  <c r="L982" i="3"/>
  <c r="O981" i="3"/>
  <c r="P981" i="3" s="1"/>
  <c r="N981" i="3"/>
  <c r="M981" i="3"/>
  <c r="L981" i="3"/>
  <c r="O980" i="3"/>
  <c r="P980" i="3" s="1"/>
  <c r="N980" i="3"/>
  <c r="M980" i="3"/>
  <c r="L980" i="3"/>
  <c r="O979" i="3"/>
  <c r="P979" i="3" s="1"/>
  <c r="N979" i="3"/>
  <c r="M979" i="3"/>
  <c r="L979" i="3"/>
  <c r="O978" i="3"/>
  <c r="P978" i="3" s="1"/>
  <c r="N978" i="3"/>
  <c r="M978" i="3"/>
  <c r="L978" i="3"/>
  <c r="O977" i="3"/>
  <c r="P977" i="3" s="1"/>
  <c r="N977" i="3"/>
  <c r="M977" i="3"/>
  <c r="L977" i="3"/>
  <c r="O976" i="3"/>
  <c r="P976" i="3" s="1"/>
  <c r="N976" i="3"/>
  <c r="M976" i="3"/>
  <c r="L976" i="3"/>
  <c r="O975" i="3"/>
  <c r="P975" i="3" s="1"/>
  <c r="N975" i="3"/>
  <c r="M975" i="3"/>
  <c r="L975" i="3"/>
  <c r="O974" i="3"/>
  <c r="P974" i="3" s="1"/>
  <c r="N974" i="3"/>
  <c r="M974" i="3"/>
  <c r="L974" i="3"/>
  <c r="O973" i="3"/>
  <c r="P973" i="3" s="1"/>
  <c r="N973" i="3"/>
  <c r="M973" i="3"/>
  <c r="L973" i="3"/>
  <c r="O972" i="3"/>
  <c r="P972" i="3" s="1"/>
  <c r="N972" i="3"/>
  <c r="M972" i="3"/>
  <c r="L972" i="3"/>
  <c r="O971" i="3"/>
  <c r="P971" i="3" s="1"/>
  <c r="N971" i="3"/>
  <c r="M971" i="3"/>
  <c r="L971" i="3"/>
  <c r="O970" i="3"/>
  <c r="P970" i="3" s="1"/>
  <c r="N970" i="3"/>
  <c r="M970" i="3"/>
  <c r="L970" i="3"/>
  <c r="O969" i="3"/>
  <c r="P969" i="3" s="1"/>
  <c r="N969" i="3"/>
  <c r="M969" i="3"/>
  <c r="L969" i="3"/>
  <c r="O968" i="3"/>
  <c r="P968" i="3" s="1"/>
  <c r="N968" i="3"/>
  <c r="M968" i="3"/>
  <c r="L968" i="3"/>
  <c r="O967" i="3"/>
  <c r="P967" i="3" s="1"/>
  <c r="N967" i="3"/>
  <c r="M967" i="3"/>
  <c r="L967" i="3"/>
  <c r="O966" i="3"/>
  <c r="P966" i="3" s="1"/>
  <c r="N966" i="3"/>
  <c r="M966" i="3"/>
  <c r="L966" i="3"/>
  <c r="O965" i="3"/>
  <c r="P965" i="3" s="1"/>
  <c r="N965" i="3"/>
  <c r="M965" i="3"/>
  <c r="L965" i="3"/>
  <c r="O964" i="3"/>
  <c r="P964" i="3" s="1"/>
  <c r="N964" i="3"/>
  <c r="M964" i="3"/>
  <c r="L964" i="3"/>
  <c r="O963" i="3"/>
  <c r="P963" i="3" s="1"/>
  <c r="N963" i="3"/>
  <c r="M963" i="3"/>
  <c r="L963" i="3"/>
  <c r="O962" i="3"/>
  <c r="P962" i="3" s="1"/>
  <c r="N962" i="3"/>
  <c r="M962" i="3"/>
  <c r="L962" i="3"/>
  <c r="O961" i="3"/>
  <c r="P961" i="3" s="1"/>
  <c r="N961" i="3"/>
  <c r="M961" i="3"/>
  <c r="L961" i="3"/>
  <c r="O960" i="3"/>
  <c r="P960" i="3" s="1"/>
  <c r="N960" i="3"/>
  <c r="M960" i="3"/>
  <c r="L960" i="3"/>
  <c r="O959" i="3"/>
  <c r="P959" i="3" s="1"/>
  <c r="N959" i="3"/>
  <c r="M959" i="3"/>
  <c r="L959" i="3"/>
  <c r="O958" i="3"/>
  <c r="P958" i="3" s="1"/>
  <c r="N958" i="3"/>
  <c r="M958" i="3"/>
  <c r="L958" i="3"/>
  <c r="O957" i="3"/>
  <c r="P957" i="3" s="1"/>
  <c r="N957" i="3"/>
  <c r="M957" i="3"/>
  <c r="L957" i="3"/>
  <c r="O956" i="3"/>
  <c r="P956" i="3" s="1"/>
  <c r="N956" i="3"/>
  <c r="M956" i="3"/>
  <c r="L956" i="3"/>
  <c r="O955" i="3"/>
  <c r="P955" i="3" s="1"/>
  <c r="N955" i="3"/>
  <c r="M955" i="3"/>
  <c r="L955" i="3"/>
  <c r="O954" i="3"/>
  <c r="P954" i="3" s="1"/>
  <c r="N954" i="3"/>
  <c r="M954" i="3"/>
  <c r="L954" i="3"/>
  <c r="O953" i="3"/>
  <c r="P953" i="3" s="1"/>
  <c r="N953" i="3"/>
  <c r="M953" i="3"/>
  <c r="L953" i="3"/>
  <c r="O952" i="3"/>
  <c r="P952" i="3" s="1"/>
  <c r="N952" i="3"/>
  <c r="M952" i="3"/>
  <c r="L952" i="3"/>
  <c r="O951" i="3"/>
  <c r="P951" i="3" s="1"/>
  <c r="N951" i="3"/>
  <c r="M951" i="3"/>
  <c r="L951" i="3"/>
  <c r="O950" i="3"/>
  <c r="P950" i="3" s="1"/>
  <c r="N950" i="3"/>
  <c r="M950" i="3"/>
  <c r="L950" i="3"/>
  <c r="O949" i="3"/>
  <c r="P949" i="3" s="1"/>
  <c r="N949" i="3"/>
  <c r="M949" i="3"/>
  <c r="L949" i="3"/>
  <c r="O948" i="3"/>
  <c r="P948" i="3" s="1"/>
  <c r="N948" i="3"/>
  <c r="M948" i="3"/>
  <c r="L948" i="3"/>
  <c r="O947" i="3"/>
  <c r="P947" i="3" s="1"/>
  <c r="N947" i="3"/>
  <c r="M947" i="3"/>
  <c r="L947" i="3"/>
  <c r="O946" i="3"/>
  <c r="P946" i="3" s="1"/>
  <c r="N946" i="3"/>
  <c r="M946" i="3"/>
  <c r="L946" i="3"/>
  <c r="O945" i="3"/>
  <c r="P945" i="3" s="1"/>
  <c r="N945" i="3"/>
  <c r="M945" i="3"/>
  <c r="L945" i="3"/>
  <c r="O944" i="3"/>
  <c r="P944" i="3" s="1"/>
  <c r="N944" i="3"/>
  <c r="M944" i="3"/>
  <c r="L944" i="3"/>
  <c r="O943" i="3"/>
  <c r="P943" i="3" s="1"/>
  <c r="N943" i="3"/>
  <c r="M943" i="3"/>
  <c r="L943" i="3"/>
  <c r="O942" i="3"/>
  <c r="P942" i="3" s="1"/>
  <c r="N942" i="3"/>
  <c r="M942" i="3"/>
  <c r="L942" i="3"/>
  <c r="O941" i="3"/>
  <c r="P941" i="3" s="1"/>
  <c r="N941" i="3"/>
  <c r="M941" i="3"/>
  <c r="L941" i="3"/>
  <c r="O940" i="3"/>
  <c r="P940" i="3" s="1"/>
  <c r="N940" i="3"/>
  <c r="M940" i="3"/>
  <c r="L940" i="3"/>
  <c r="O939" i="3"/>
  <c r="P939" i="3" s="1"/>
  <c r="N939" i="3"/>
  <c r="M939" i="3"/>
  <c r="L939" i="3"/>
  <c r="O938" i="3"/>
  <c r="P938" i="3" s="1"/>
  <c r="N938" i="3"/>
  <c r="M938" i="3"/>
  <c r="L938" i="3"/>
  <c r="O937" i="3"/>
  <c r="P937" i="3" s="1"/>
  <c r="N937" i="3"/>
  <c r="M937" i="3"/>
  <c r="L937" i="3"/>
  <c r="O936" i="3"/>
  <c r="P936" i="3" s="1"/>
  <c r="N936" i="3"/>
  <c r="M936" i="3"/>
  <c r="L936" i="3"/>
  <c r="O935" i="3"/>
  <c r="P935" i="3" s="1"/>
  <c r="N935" i="3"/>
  <c r="M935" i="3"/>
  <c r="L935" i="3"/>
  <c r="O934" i="3"/>
  <c r="P934" i="3" s="1"/>
  <c r="N934" i="3"/>
  <c r="M934" i="3"/>
  <c r="L934" i="3"/>
  <c r="O933" i="3"/>
  <c r="P933" i="3" s="1"/>
  <c r="N933" i="3"/>
  <c r="M933" i="3"/>
  <c r="L933" i="3"/>
  <c r="O932" i="3"/>
  <c r="P932" i="3" s="1"/>
  <c r="N932" i="3"/>
  <c r="M932" i="3"/>
  <c r="L932" i="3"/>
  <c r="O931" i="3"/>
  <c r="P931" i="3" s="1"/>
  <c r="N931" i="3"/>
  <c r="M931" i="3"/>
  <c r="L931" i="3"/>
  <c r="O930" i="3"/>
  <c r="P930" i="3" s="1"/>
  <c r="N930" i="3"/>
  <c r="M930" i="3"/>
  <c r="L930" i="3"/>
  <c r="O929" i="3"/>
  <c r="P929" i="3" s="1"/>
  <c r="N929" i="3"/>
  <c r="M929" i="3"/>
  <c r="L929" i="3"/>
  <c r="O928" i="3"/>
  <c r="P928" i="3" s="1"/>
  <c r="N928" i="3"/>
  <c r="M928" i="3"/>
  <c r="L928" i="3"/>
  <c r="O927" i="3"/>
  <c r="P927" i="3" s="1"/>
  <c r="N927" i="3"/>
  <c r="M927" i="3"/>
  <c r="L927" i="3"/>
  <c r="O926" i="3"/>
  <c r="P926" i="3" s="1"/>
  <c r="N926" i="3"/>
  <c r="M926" i="3"/>
  <c r="L926" i="3"/>
  <c r="O925" i="3"/>
  <c r="P925" i="3" s="1"/>
  <c r="N925" i="3"/>
  <c r="M925" i="3"/>
  <c r="L925" i="3"/>
  <c r="O924" i="3"/>
  <c r="P924" i="3" s="1"/>
  <c r="N924" i="3"/>
  <c r="M924" i="3"/>
  <c r="L924" i="3"/>
  <c r="O923" i="3"/>
  <c r="P923" i="3" s="1"/>
  <c r="N923" i="3"/>
  <c r="M923" i="3"/>
  <c r="L923" i="3"/>
  <c r="O922" i="3"/>
  <c r="P922" i="3" s="1"/>
  <c r="N922" i="3"/>
  <c r="M922" i="3"/>
  <c r="L922" i="3"/>
  <c r="O921" i="3"/>
  <c r="P921" i="3" s="1"/>
  <c r="N921" i="3"/>
  <c r="M921" i="3"/>
  <c r="L921" i="3"/>
  <c r="O920" i="3"/>
  <c r="P920" i="3" s="1"/>
  <c r="N920" i="3"/>
  <c r="M920" i="3"/>
  <c r="L920" i="3"/>
  <c r="O919" i="3"/>
  <c r="P919" i="3" s="1"/>
  <c r="N919" i="3"/>
  <c r="M919" i="3"/>
  <c r="L919" i="3"/>
  <c r="O918" i="3"/>
  <c r="P918" i="3" s="1"/>
  <c r="N918" i="3"/>
  <c r="M918" i="3"/>
  <c r="L918" i="3"/>
  <c r="O917" i="3"/>
  <c r="P917" i="3" s="1"/>
  <c r="N917" i="3"/>
  <c r="M917" i="3"/>
  <c r="L917" i="3"/>
  <c r="O916" i="3"/>
  <c r="P916" i="3" s="1"/>
  <c r="N916" i="3"/>
  <c r="M916" i="3"/>
  <c r="L916" i="3"/>
  <c r="O915" i="3"/>
  <c r="P915" i="3" s="1"/>
  <c r="N915" i="3"/>
  <c r="M915" i="3"/>
  <c r="L915" i="3"/>
  <c r="O914" i="3"/>
  <c r="P914" i="3" s="1"/>
  <c r="N914" i="3"/>
  <c r="M914" i="3"/>
  <c r="L914" i="3"/>
  <c r="O913" i="3"/>
  <c r="P913" i="3" s="1"/>
  <c r="N913" i="3"/>
  <c r="M913" i="3"/>
  <c r="L913" i="3"/>
  <c r="O912" i="3"/>
  <c r="P912" i="3" s="1"/>
  <c r="N912" i="3"/>
  <c r="M912" i="3"/>
  <c r="L912" i="3"/>
  <c r="O911" i="3"/>
  <c r="P911" i="3" s="1"/>
  <c r="N911" i="3"/>
  <c r="M911" i="3"/>
  <c r="L911" i="3"/>
  <c r="O910" i="3"/>
  <c r="P910" i="3" s="1"/>
  <c r="N910" i="3"/>
  <c r="M910" i="3"/>
  <c r="L910" i="3"/>
  <c r="O909" i="3"/>
  <c r="P909" i="3" s="1"/>
  <c r="N909" i="3"/>
  <c r="M909" i="3"/>
  <c r="L909" i="3"/>
  <c r="O908" i="3"/>
  <c r="P908" i="3" s="1"/>
  <c r="N908" i="3"/>
  <c r="M908" i="3"/>
  <c r="L908" i="3"/>
  <c r="O907" i="3"/>
  <c r="P907" i="3" s="1"/>
  <c r="N907" i="3"/>
  <c r="M907" i="3"/>
  <c r="L907" i="3"/>
  <c r="O906" i="3"/>
  <c r="P906" i="3" s="1"/>
  <c r="N906" i="3"/>
  <c r="M906" i="3"/>
  <c r="L906" i="3"/>
  <c r="O905" i="3"/>
  <c r="P905" i="3" s="1"/>
  <c r="N905" i="3"/>
  <c r="M905" i="3"/>
  <c r="L905" i="3"/>
  <c r="O904" i="3"/>
  <c r="P904" i="3" s="1"/>
  <c r="N904" i="3"/>
  <c r="M904" i="3"/>
  <c r="L904" i="3"/>
  <c r="O903" i="3"/>
  <c r="P903" i="3" s="1"/>
  <c r="N903" i="3"/>
  <c r="M903" i="3"/>
  <c r="L903" i="3"/>
  <c r="O902" i="3"/>
  <c r="P902" i="3" s="1"/>
  <c r="N902" i="3"/>
  <c r="M902" i="3"/>
  <c r="L902" i="3"/>
  <c r="O901" i="3"/>
  <c r="P901" i="3" s="1"/>
  <c r="N901" i="3"/>
  <c r="M901" i="3"/>
  <c r="L901" i="3"/>
  <c r="O900" i="3"/>
  <c r="P900" i="3" s="1"/>
  <c r="N900" i="3"/>
  <c r="M900" i="3"/>
  <c r="L900" i="3"/>
  <c r="O899" i="3"/>
  <c r="P899" i="3" s="1"/>
  <c r="N899" i="3"/>
  <c r="M899" i="3"/>
  <c r="L899" i="3"/>
  <c r="O898" i="3"/>
  <c r="P898" i="3" s="1"/>
  <c r="N898" i="3"/>
  <c r="M898" i="3"/>
  <c r="L898" i="3"/>
  <c r="O897" i="3"/>
  <c r="P897" i="3" s="1"/>
  <c r="N897" i="3"/>
  <c r="M897" i="3"/>
  <c r="L897" i="3"/>
  <c r="O896" i="3"/>
  <c r="P896" i="3" s="1"/>
  <c r="N896" i="3"/>
  <c r="M896" i="3"/>
  <c r="L896" i="3"/>
  <c r="O895" i="3"/>
  <c r="P895" i="3" s="1"/>
  <c r="N895" i="3"/>
  <c r="M895" i="3"/>
  <c r="L895" i="3"/>
  <c r="O894" i="3"/>
  <c r="P894" i="3" s="1"/>
  <c r="N894" i="3"/>
  <c r="M894" i="3"/>
  <c r="L894" i="3"/>
  <c r="O893" i="3"/>
  <c r="P893" i="3" s="1"/>
  <c r="N893" i="3"/>
  <c r="M893" i="3"/>
  <c r="L893" i="3"/>
  <c r="O892" i="3"/>
  <c r="P892" i="3" s="1"/>
  <c r="N892" i="3"/>
  <c r="M892" i="3"/>
  <c r="L892" i="3"/>
  <c r="O891" i="3"/>
  <c r="P891" i="3" s="1"/>
  <c r="N891" i="3"/>
  <c r="M891" i="3"/>
  <c r="L891" i="3"/>
  <c r="O890" i="3"/>
  <c r="P890" i="3" s="1"/>
  <c r="N890" i="3"/>
  <c r="M890" i="3"/>
  <c r="L890" i="3"/>
  <c r="O889" i="3"/>
  <c r="P889" i="3" s="1"/>
  <c r="N889" i="3"/>
  <c r="M889" i="3"/>
  <c r="L889" i="3"/>
  <c r="O888" i="3"/>
  <c r="P888" i="3" s="1"/>
  <c r="N888" i="3"/>
  <c r="M888" i="3"/>
  <c r="L888" i="3"/>
  <c r="O887" i="3"/>
  <c r="P887" i="3" s="1"/>
  <c r="N887" i="3"/>
  <c r="M887" i="3"/>
  <c r="L887" i="3"/>
  <c r="O886" i="3"/>
  <c r="P886" i="3" s="1"/>
  <c r="N886" i="3"/>
  <c r="M886" i="3"/>
  <c r="L886" i="3"/>
  <c r="O885" i="3"/>
  <c r="P885" i="3" s="1"/>
  <c r="N885" i="3"/>
  <c r="M885" i="3"/>
  <c r="L885" i="3"/>
  <c r="O884" i="3"/>
  <c r="P884" i="3" s="1"/>
  <c r="N884" i="3"/>
  <c r="M884" i="3"/>
  <c r="L884" i="3"/>
  <c r="O883" i="3"/>
  <c r="P883" i="3" s="1"/>
  <c r="N883" i="3"/>
  <c r="M883" i="3"/>
  <c r="L883" i="3"/>
  <c r="O882" i="3"/>
  <c r="P882" i="3" s="1"/>
  <c r="N882" i="3"/>
  <c r="M882" i="3"/>
  <c r="L882" i="3"/>
  <c r="O881" i="3"/>
  <c r="P881" i="3" s="1"/>
  <c r="N881" i="3"/>
  <c r="M881" i="3"/>
  <c r="L881" i="3"/>
  <c r="O880" i="3"/>
  <c r="P880" i="3" s="1"/>
  <c r="N880" i="3"/>
  <c r="M880" i="3"/>
  <c r="L880" i="3"/>
  <c r="O879" i="3"/>
  <c r="P879" i="3" s="1"/>
  <c r="N879" i="3"/>
  <c r="M879" i="3"/>
  <c r="L879" i="3"/>
  <c r="O878" i="3"/>
  <c r="P878" i="3" s="1"/>
  <c r="N878" i="3"/>
  <c r="M878" i="3"/>
  <c r="L878" i="3"/>
  <c r="O877" i="3"/>
  <c r="P877" i="3" s="1"/>
  <c r="N877" i="3"/>
  <c r="M877" i="3"/>
  <c r="L877" i="3"/>
  <c r="O876" i="3"/>
  <c r="P876" i="3" s="1"/>
  <c r="N876" i="3"/>
  <c r="M876" i="3"/>
  <c r="L876" i="3"/>
  <c r="O875" i="3"/>
  <c r="P875" i="3" s="1"/>
  <c r="N875" i="3"/>
  <c r="M875" i="3"/>
  <c r="L875" i="3"/>
  <c r="O874" i="3"/>
  <c r="P874" i="3" s="1"/>
  <c r="N874" i="3"/>
  <c r="M874" i="3"/>
  <c r="L874" i="3"/>
  <c r="O873" i="3"/>
  <c r="P873" i="3" s="1"/>
  <c r="N873" i="3"/>
  <c r="M873" i="3"/>
  <c r="L873" i="3"/>
  <c r="O872" i="3"/>
  <c r="P872" i="3" s="1"/>
  <c r="N872" i="3"/>
  <c r="M872" i="3"/>
  <c r="L872" i="3"/>
  <c r="O871" i="3"/>
  <c r="P871" i="3" s="1"/>
  <c r="N871" i="3"/>
  <c r="M871" i="3"/>
  <c r="L871" i="3"/>
  <c r="O870" i="3"/>
  <c r="P870" i="3" s="1"/>
  <c r="N870" i="3"/>
  <c r="M870" i="3"/>
  <c r="L870" i="3"/>
  <c r="O869" i="3"/>
  <c r="P869" i="3" s="1"/>
  <c r="N869" i="3"/>
  <c r="M869" i="3"/>
  <c r="L869" i="3"/>
  <c r="O868" i="3"/>
  <c r="P868" i="3" s="1"/>
  <c r="N868" i="3"/>
  <c r="M868" i="3"/>
  <c r="L868" i="3"/>
  <c r="O867" i="3"/>
  <c r="P867" i="3" s="1"/>
  <c r="N867" i="3"/>
  <c r="M867" i="3"/>
  <c r="L867" i="3"/>
  <c r="O866" i="3"/>
  <c r="P866" i="3" s="1"/>
  <c r="N866" i="3"/>
  <c r="M866" i="3"/>
  <c r="L866" i="3"/>
  <c r="O865" i="3"/>
  <c r="P865" i="3" s="1"/>
  <c r="N865" i="3"/>
  <c r="M865" i="3"/>
  <c r="L865" i="3"/>
  <c r="O864" i="3"/>
  <c r="P864" i="3" s="1"/>
  <c r="N864" i="3"/>
  <c r="M864" i="3"/>
  <c r="L864" i="3"/>
  <c r="O863" i="3"/>
  <c r="P863" i="3" s="1"/>
  <c r="N863" i="3"/>
  <c r="M863" i="3"/>
  <c r="L863" i="3"/>
  <c r="O862" i="3"/>
  <c r="P862" i="3" s="1"/>
  <c r="N862" i="3"/>
  <c r="M862" i="3"/>
  <c r="L862" i="3"/>
  <c r="O861" i="3"/>
  <c r="P861" i="3" s="1"/>
  <c r="N861" i="3"/>
  <c r="M861" i="3"/>
  <c r="L861" i="3"/>
  <c r="O860" i="3"/>
  <c r="P860" i="3" s="1"/>
  <c r="N860" i="3"/>
  <c r="M860" i="3"/>
  <c r="L860" i="3"/>
  <c r="O859" i="3"/>
  <c r="P859" i="3" s="1"/>
  <c r="N859" i="3"/>
  <c r="M859" i="3"/>
  <c r="L859" i="3"/>
  <c r="O858" i="3"/>
  <c r="P858" i="3" s="1"/>
  <c r="N858" i="3"/>
  <c r="M858" i="3"/>
  <c r="L858" i="3"/>
  <c r="O857" i="3"/>
  <c r="P857" i="3" s="1"/>
  <c r="N857" i="3"/>
  <c r="M857" i="3"/>
  <c r="L857" i="3"/>
  <c r="O856" i="3"/>
  <c r="P856" i="3" s="1"/>
  <c r="N856" i="3"/>
  <c r="M856" i="3"/>
  <c r="L856" i="3"/>
  <c r="O855" i="3"/>
  <c r="P855" i="3" s="1"/>
  <c r="N855" i="3"/>
  <c r="M855" i="3"/>
  <c r="L855" i="3"/>
  <c r="O854" i="3"/>
  <c r="P854" i="3" s="1"/>
  <c r="N854" i="3"/>
  <c r="M854" i="3"/>
  <c r="L854" i="3"/>
  <c r="O853" i="3"/>
  <c r="P853" i="3" s="1"/>
  <c r="N853" i="3"/>
  <c r="M853" i="3"/>
  <c r="L853" i="3"/>
  <c r="O852" i="3"/>
  <c r="P852" i="3" s="1"/>
  <c r="N852" i="3"/>
  <c r="M852" i="3"/>
  <c r="L852" i="3"/>
  <c r="O851" i="3"/>
  <c r="P851" i="3" s="1"/>
  <c r="N851" i="3"/>
  <c r="M851" i="3"/>
  <c r="L851" i="3"/>
  <c r="O850" i="3"/>
  <c r="P850" i="3" s="1"/>
  <c r="N850" i="3"/>
  <c r="M850" i="3"/>
  <c r="L850" i="3"/>
  <c r="O849" i="3"/>
  <c r="P849" i="3" s="1"/>
  <c r="N849" i="3"/>
  <c r="M849" i="3"/>
  <c r="L849" i="3"/>
  <c r="O848" i="3"/>
  <c r="P848" i="3" s="1"/>
  <c r="N848" i="3"/>
  <c r="M848" i="3"/>
  <c r="L848" i="3"/>
  <c r="O847" i="3"/>
  <c r="P847" i="3" s="1"/>
  <c r="N847" i="3"/>
  <c r="M847" i="3"/>
  <c r="L847" i="3"/>
  <c r="O846" i="3"/>
  <c r="P846" i="3" s="1"/>
  <c r="N846" i="3"/>
  <c r="M846" i="3"/>
  <c r="L846" i="3"/>
  <c r="O845" i="3"/>
  <c r="P845" i="3" s="1"/>
  <c r="N845" i="3"/>
  <c r="M845" i="3"/>
  <c r="L845" i="3"/>
  <c r="O844" i="3"/>
  <c r="P844" i="3" s="1"/>
  <c r="N844" i="3"/>
  <c r="M844" i="3"/>
  <c r="L844" i="3"/>
  <c r="O843" i="3"/>
  <c r="P843" i="3" s="1"/>
  <c r="N843" i="3"/>
  <c r="M843" i="3"/>
  <c r="L843" i="3"/>
  <c r="O842" i="3"/>
  <c r="P842" i="3" s="1"/>
  <c r="N842" i="3"/>
  <c r="M842" i="3"/>
  <c r="L842" i="3"/>
  <c r="O841" i="3"/>
  <c r="P841" i="3" s="1"/>
  <c r="N841" i="3"/>
  <c r="M841" i="3"/>
  <c r="L841" i="3"/>
  <c r="O840" i="3"/>
  <c r="P840" i="3" s="1"/>
  <c r="N840" i="3"/>
  <c r="M840" i="3"/>
  <c r="L840" i="3"/>
  <c r="O839" i="3"/>
  <c r="P839" i="3" s="1"/>
  <c r="N839" i="3"/>
  <c r="M839" i="3"/>
  <c r="L839" i="3"/>
  <c r="O838" i="3"/>
  <c r="P838" i="3" s="1"/>
  <c r="N838" i="3"/>
  <c r="M838" i="3"/>
  <c r="L838" i="3"/>
  <c r="O837" i="3"/>
  <c r="P837" i="3" s="1"/>
  <c r="N837" i="3"/>
  <c r="M837" i="3"/>
  <c r="L837" i="3"/>
  <c r="O836" i="3"/>
  <c r="P836" i="3" s="1"/>
  <c r="N836" i="3"/>
  <c r="M836" i="3"/>
  <c r="L836" i="3"/>
  <c r="O835" i="3"/>
  <c r="P835" i="3" s="1"/>
  <c r="N835" i="3"/>
  <c r="M835" i="3"/>
  <c r="L835" i="3"/>
  <c r="O834" i="3"/>
  <c r="P834" i="3" s="1"/>
  <c r="N834" i="3"/>
  <c r="M834" i="3"/>
  <c r="L834" i="3"/>
  <c r="O833" i="3"/>
  <c r="P833" i="3" s="1"/>
  <c r="N833" i="3"/>
  <c r="M833" i="3"/>
  <c r="L833" i="3"/>
  <c r="O832" i="3"/>
  <c r="P832" i="3" s="1"/>
  <c r="N832" i="3"/>
  <c r="M832" i="3"/>
  <c r="L832" i="3"/>
  <c r="O831" i="3"/>
  <c r="P831" i="3" s="1"/>
  <c r="N831" i="3"/>
  <c r="M831" i="3"/>
  <c r="L831" i="3"/>
  <c r="O830" i="3"/>
  <c r="P830" i="3" s="1"/>
  <c r="N830" i="3"/>
  <c r="M830" i="3"/>
  <c r="L830" i="3"/>
  <c r="O829" i="3"/>
  <c r="P829" i="3" s="1"/>
  <c r="N829" i="3"/>
  <c r="M829" i="3"/>
  <c r="L829" i="3"/>
  <c r="O828" i="3"/>
  <c r="P828" i="3" s="1"/>
  <c r="N828" i="3"/>
  <c r="M828" i="3"/>
  <c r="L828" i="3"/>
  <c r="O827" i="3"/>
  <c r="P827" i="3" s="1"/>
  <c r="N827" i="3"/>
  <c r="M827" i="3"/>
  <c r="L827" i="3"/>
  <c r="O826" i="3"/>
  <c r="P826" i="3" s="1"/>
  <c r="N826" i="3"/>
  <c r="M826" i="3"/>
  <c r="L826" i="3"/>
  <c r="O825" i="3"/>
  <c r="P825" i="3" s="1"/>
  <c r="N825" i="3"/>
  <c r="M825" i="3"/>
  <c r="L825" i="3"/>
  <c r="O824" i="3"/>
  <c r="P824" i="3" s="1"/>
  <c r="N824" i="3"/>
  <c r="M824" i="3"/>
  <c r="L824" i="3"/>
  <c r="O823" i="3"/>
  <c r="P823" i="3" s="1"/>
  <c r="N823" i="3"/>
  <c r="M823" i="3"/>
  <c r="L823" i="3"/>
  <c r="O822" i="3"/>
  <c r="P822" i="3" s="1"/>
  <c r="N822" i="3"/>
  <c r="M822" i="3"/>
  <c r="L822" i="3"/>
  <c r="O821" i="3"/>
  <c r="P821" i="3" s="1"/>
  <c r="N821" i="3"/>
  <c r="M821" i="3"/>
  <c r="L821" i="3"/>
  <c r="O820" i="3"/>
  <c r="P820" i="3" s="1"/>
  <c r="N820" i="3"/>
  <c r="M820" i="3"/>
  <c r="L820" i="3"/>
  <c r="O819" i="3"/>
  <c r="P819" i="3" s="1"/>
  <c r="N819" i="3"/>
  <c r="M819" i="3"/>
  <c r="L819" i="3"/>
  <c r="O818" i="3"/>
  <c r="P818" i="3" s="1"/>
  <c r="N818" i="3"/>
  <c r="M818" i="3"/>
  <c r="L818" i="3"/>
  <c r="O817" i="3"/>
  <c r="P817" i="3" s="1"/>
  <c r="N817" i="3"/>
  <c r="M817" i="3"/>
  <c r="L817" i="3"/>
  <c r="O816" i="3"/>
  <c r="P816" i="3" s="1"/>
  <c r="N816" i="3"/>
  <c r="M816" i="3"/>
  <c r="L816" i="3"/>
  <c r="O815" i="3"/>
  <c r="P815" i="3" s="1"/>
  <c r="N815" i="3"/>
  <c r="M815" i="3"/>
  <c r="L815" i="3"/>
  <c r="O814" i="3"/>
  <c r="P814" i="3" s="1"/>
  <c r="N814" i="3"/>
  <c r="M814" i="3"/>
  <c r="L814" i="3"/>
  <c r="O813" i="3"/>
  <c r="P813" i="3" s="1"/>
  <c r="N813" i="3"/>
  <c r="M813" i="3"/>
  <c r="L813" i="3"/>
  <c r="O812" i="3"/>
  <c r="P812" i="3" s="1"/>
  <c r="N812" i="3"/>
  <c r="M812" i="3"/>
  <c r="L812" i="3"/>
  <c r="O811" i="3"/>
  <c r="P811" i="3" s="1"/>
  <c r="N811" i="3"/>
  <c r="M811" i="3"/>
  <c r="L811" i="3"/>
  <c r="O810" i="3"/>
  <c r="P810" i="3" s="1"/>
  <c r="N810" i="3"/>
  <c r="M810" i="3"/>
  <c r="L810" i="3"/>
  <c r="O809" i="3"/>
  <c r="P809" i="3" s="1"/>
  <c r="N809" i="3"/>
  <c r="M809" i="3"/>
  <c r="L809" i="3"/>
  <c r="O808" i="3"/>
  <c r="P808" i="3" s="1"/>
  <c r="N808" i="3"/>
  <c r="M808" i="3"/>
  <c r="L808" i="3"/>
  <c r="O807" i="3"/>
  <c r="P807" i="3" s="1"/>
  <c r="N807" i="3"/>
  <c r="M807" i="3"/>
  <c r="L807" i="3"/>
  <c r="O806" i="3"/>
  <c r="P806" i="3" s="1"/>
  <c r="N806" i="3"/>
  <c r="M806" i="3"/>
  <c r="L806" i="3"/>
  <c r="O805" i="3"/>
  <c r="P805" i="3" s="1"/>
  <c r="N805" i="3"/>
  <c r="M805" i="3"/>
  <c r="L805" i="3"/>
  <c r="O804" i="3"/>
  <c r="P804" i="3" s="1"/>
  <c r="N804" i="3"/>
  <c r="M804" i="3"/>
  <c r="L804" i="3"/>
  <c r="O803" i="3"/>
  <c r="P803" i="3" s="1"/>
  <c r="N803" i="3"/>
  <c r="M803" i="3"/>
  <c r="L803" i="3"/>
  <c r="O802" i="3"/>
  <c r="P802" i="3" s="1"/>
  <c r="N802" i="3"/>
  <c r="M802" i="3"/>
  <c r="L802" i="3"/>
  <c r="O801" i="3"/>
  <c r="P801" i="3" s="1"/>
  <c r="N801" i="3"/>
  <c r="M801" i="3"/>
  <c r="L801" i="3"/>
  <c r="O800" i="3"/>
  <c r="P800" i="3" s="1"/>
  <c r="N800" i="3"/>
  <c r="M800" i="3"/>
  <c r="L800" i="3"/>
  <c r="O799" i="3"/>
  <c r="P799" i="3" s="1"/>
  <c r="N799" i="3"/>
  <c r="M799" i="3"/>
  <c r="L799" i="3"/>
  <c r="O798" i="3"/>
  <c r="P798" i="3" s="1"/>
  <c r="N798" i="3"/>
  <c r="M798" i="3"/>
  <c r="L798" i="3"/>
  <c r="O797" i="3"/>
  <c r="P797" i="3" s="1"/>
  <c r="N797" i="3"/>
  <c r="M797" i="3"/>
  <c r="L797" i="3"/>
  <c r="O796" i="3"/>
  <c r="P796" i="3" s="1"/>
  <c r="N796" i="3"/>
  <c r="M796" i="3"/>
  <c r="L796" i="3"/>
  <c r="O795" i="3"/>
  <c r="P795" i="3" s="1"/>
  <c r="N795" i="3"/>
  <c r="M795" i="3"/>
  <c r="L795" i="3"/>
  <c r="O794" i="3"/>
  <c r="P794" i="3" s="1"/>
  <c r="N794" i="3"/>
  <c r="M794" i="3"/>
  <c r="L794" i="3"/>
  <c r="O793" i="3"/>
  <c r="P793" i="3" s="1"/>
  <c r="N793" i="3"/>
  <c r="M793" i="3"/>
  <c r="L793" i="3"/>
  <c r="O792" i="3"/>
  <c r="P792" i="3" s="1"/>
  <c r="N792" i="3"/>
  <c r="M792" i="3"/>
  <c r="L792" i="3"/>
  <c r="O791" i="3"/>
  <c r="P791" i="3" s="1"/>
  <c r="N791" i="3"/>
  <c r="M791" i="3"/>
  <c r="L791" i="3"/>
  <c r="O790" i="3"/>
  <c r="P790" i="3" s="1"/>
  <c r="N790" i="3"/>
  <c r="M790" i="3"/>
  <c r="L790" i="3"/>
  <c r="O789" i="3"/>
  <c r="P789" i="3" s="1"/>
  <c r="N789" i="3"/>
  <c r="M789" i="3"/>
  <c r="L789" i="3"/>
  <c r="O788" i="3"/>
  <c r="P788" i="3" s="1"/>
  <c r="N788" i="3"/>
  <c r="M788" i="3"/>
  <c r="L788" i="3"/>
  <c r="O787" i="3"/>
  <c r="P787" i="3" s="1"/>
  <c r="N787" i="3"/>
  <c r="M787" i="3"/>
  <c r="L787" i="3"/>
  <c r="O786" i="3"/>
  <c r="P786" i="3" s="1"/>
  <c r="N786" i="3"/>
  <c r="M786" i="3"/>
  <c r="L786" i="3"/>
  <c r="O785" i="3"/>
  <c r="P785" i="3" s="1"/>
  <c r="N785" i="3"/>
  <c r="M785" i="3"/>
  <c r="L785" i="3"/>
  <c r="O784" i="3"/>
  <c r="P784" i="3" s="1"/>
  <c r="N784" i="3"/>
  <c r="M784" i="3"/>
  <c r="L784" i="3"/>
  <c r="O783" i="3"/>
  <c r="P783" i="3" s="1"/>
  <c r="N783" i="3"/>
  <c r="M783" i="3"/>
  <c r="L783" i="3"/>
  <c r="O782" i="3"/>
  <c r="P782" i="3" s="1"/>
  <c r="N782" i="3"/>
  <c r="M782" i="3"/>
  <c r="L782" i="3"/>
  <c r="O781" i="3"/>
  <c r="P781" i="3" s="1"/>
  <c r="N781" i="3"/>
  <c r="M781" i="3"/>
  <c r="L781" i="3"/>
  <c r="O780" i="3"/>
  <c r="P780" i="3" s="1"/>
  <c r="N780" i="3"/>
  <c r="M780" i="3"/>
  <c r="L780" i="3"/>
  <c r="O779" i="3"/>
  <c r="P779" i="3" s="1"/>
  <c r="N779" i="3"/>
  <c r="M779" i="3"/>
  <c r="L779" i="3"/>
  <c r="O778" i="3"/>
  <c r="P778" i="3" s="1"/>
  <c r="N778" i="3"/>
  <c r="M778" i="3"/>
  <c r="L778" i="3"/>
  <c r="O777" i="3"/>
  <c r="P777" i="3" s="1"/>
  <c r="N777" i="3"/>
  <c r="M777" i="3"/>
  <c r="L777" i="3"/>
  <c r="O776" i="3"/>
  <c r="P776" i="3" s="1"/>
  <c r="N776" i="3"/>
  <c r="M776" i="3"/>
  <c r="L776" i="3"/>
  <c r="O775" i="3"/>
  <c r="P775" i="3" s="1"/>
  <c r="N775" i="3"/>
  <c r="M775" i="3"/>
  <c r="L775" i="3"/>
  <c r="O774" i="3"/>
  <c r="P774" i="3" s="1"/>
  <c r="N774" i="3"/>
  <c r="M774" i="3"/>
  <c r="L774" i="3"/>
  <c r="O773" i="3"/>
  <c r="P773" i="3" s="1"/>
  <c r="N773" i="3"/>
  <c r="M773" i="3"/>
  <c r="L773" i="3"/>
  <c r="O772" i="3"/>
  <c r="P772" i="3" s="1"/>
  <c r="N772" i="3"/>
  <c r="M772" i="3"/>
  <c r="L772" i="3"/>
  <c r="O771" i="3"/>
  <c r="P771" i="3" s="1"/>
  <c r="N771" i="3"/>
  <c r="M771" i="3"/>
  <c r="L771" i="3"/>
  <c r="O770" i="3"/>
  <c r="P770" i="3" s="1"/>
  <c r="N770" i="3"/>
  <c r="M770" i="3"/>
  <c r="L770" i="3"/>
  <c r="O769" i="3"/>
  <c r="P769" i="3" s="1"/>
  <c r="N769" i="3"/>
  <c r="M769" i="3"/>
  <c r="L769" i="3"/>
  <c r="O768" i="3"/>
  <c r="P768" i="3" s="1"/>
  <c r="N768" i="3"/>
  <c r="M768" i="3"/>
  <c r="L768" i="3"/>
  <c r="O767" i="3"/>
  <c r="P767" i="3" s="1"/>
  <c r="N767" i="3"/>
  <c r="M767" i="3"/>
  <c r="L767" i="3"/>
  <c r="O766" i="3"/>
  <c r="P766" i="3" s="1"/>
  <c r="N766" i="3"/>
  <c r="M766" i="3"/>
  <c r="L766" i="3"/>
  <c r="O765" i="3"/>
  <c r="P765" i="3" s="1"/>
  <c r="N765" i="3"/>
  <c r="M765" i="3"/>
  <c r="L765" i="3"/>
  <c r="O764" i="3"/>
  <c r="P764" i="3" s="1"/>
  <c r="N764" i="3"/>
  <c r="M764" i="3"/>
  <c r="L764" i="3"/>
  <c r="O763" i="3"/>
  <c r="P763" i="3" s="1"/>
  <c r="N763" i="3"/>
  <c r="M763" i="3"/>
  <c r="L763" i="3"/>
  <c r="O762" i="3"/>
  <c r="P762" i="3" s="1"/>
  <c r="N762" i="3"/>
  <c r="M762" i="3"/>
  <c r="L762" i="3"/>
  <c r="O761" i="3"/>
  <c r="P761" i="3" s="1"/>
  <c r="N761" i="3"/>
  <c r="M761" i="3"/>
  <c r="L761" i="3"/>
  <c r="O760" i="3"/>
  <c r="P760" i="3" s="1"/>
  <c r="N760" i="3"/>
  <c r="M760" i="3"/>
  <c r="L760" i="3"/>
  <c r="O759" i="3"/>
  <c r="P759" i="3" s="1"/>
  <c r="N759" i="3"/>
  <c r="M759" i="3"/>
  <c r="L759" i="3"/>
  <c r="O758" i="3"/>
  <c r="P758" i="3" s="1"/>
  <c r="N758" i="3"/>
  <c r="M758" i="3"/>
  <c r="L758" i="3"/>
  <c r="O757" i="3"/>
  <c r="P757" i="3" s="1"/>
  <c r="N757" i="3"/>
  <c r="M757" i="3"/>
  <c r="L757" i="3"/>
  <c r="O756" i="3"/>
  <c r="P756" i="3" s="1"/>
  <c r="N756" i="3"/>
  <c r="M756" i="3"/>
  <c r="L756" i="3"/>
  <c r="O755" i="3"/>
  <c r="P755" i="3" s="1"/>
  <c r="N755" i="3"/>
  <c r="M755" i="3"/>
  <c r="L755" i="3"/>
  <c r="O754" i="3"/>
  <c r="P754" i="3" s="1"/>
  <c r="N754" i="3"/>
  <c r="M754" i="3"/>
  <c r="L754" i="3"/>
  <c r="O753" i="3"/>
  <c r="P753" i="3" s="1"/>
  <c r="N753" i="3"/>
  <c r="M753" i="3"/>
  <c r="L753" i="3"/>
  <c r="O752" i="3"/>
  <c r="P752" i="3" s="1"/>
  <c r="N752" i="3"/>
  <c r="M752" i="3"/>
  <c r="L752" i="3"/>
  <c r="O751" i="3"/>
  <c r="P751" i="3" s="1"/>
  <c r="N751" i="3"/>
  <c r="M751" i="3"/>
  <c r="L751" i="3"/>
  <c r="O750" i="3"/>
  <c r="P750" i="3" s="1"/>
  <c r="N750" i="3"/>
  <c r="M750" i="3"/>
  <c r="L750" i="3"/>
  <c r="O749" i="3"/>
  <c r="P749" i="3" s="1"/>
  <c r="N749" i="3"/>
  <c r="M749" i="3"/>
  <c r="L749" i="3"/>
  <c r="O748" i="3"/>
  <c r="P748" i="3" s="1"/>
  <c r="N748" i="3"/>
  <c r="M748" i="3"/>
  <c r="L748" i="3"/>
  <c r="O747" i="3"/>
  <c r="P747" i="3" s="1"/>
  <c r="N747" i="3"/>
  <c r="M747" i="3"/>
  <c r="L747" i="3"/>
  <c r="O746" i="3"/>
  <c r="P746" i="3" s="1"/>
  <c r="N746" i="3"/>
  <c r="M746" i="3"/>
  <c r="L746" i="3"/>
  <c r="O745" i="3"/>
  <c r="P745" i="3" s="1"/>
  <c r="N745" i="3"/>
  <c r="M745" i="3"/>
  <c r="L745" i="3"/>
  <c r="O744" i="3"/>
  <c r="P744" i="3" s="1"/>
  <c r="N744" i="3"/>
  <c r="M744" i="3"/>
  <c r="L744" i="3"/>
  <c r="O743" i="3"/>
  <c r="P743" i="3" s="1"/>
  <c r="N743" i="3"/>
  <c r="M743" i="3"/>
  <c r="L743" i="3"/>
  <c r="O742" i="3"/>
  <c r="P742" i="3" s="1"/>
  <c r="N742" i="3"/>
  <c r="M742" i="3"/>
  <c r="L742" i="3"/>
  <c r="O741" i="3"/>
  <c r="P741" i="3" s="1"/>
  <c r="N741" i="3"/>
  <c r="M741" i="3"/>
  <c r="L741" i="3"/>
  <c r="O740" i="3"/>
  <c r="P740" i="3" s="1"/>
  <c r="N740" i="3"/>
  <c r="M740" i="3"/>
  <c r="L740" i="3"/>
  <c r="O739" i="3"/>
  <c r="P739" i="3" s="1"/>
  <c r="N739" i="3"/>
  <c r="M739" i="3"/>
  <c r="L739" i="3"/>
  <c r="O738" i="3"/>
  <c r="P738" i="3" s="1"/>
  <c r="N738" i="3"/>
  <c r="M738" i="3"/>
  <c r="L738" i="3"/>
  <c r="O737" i="3"/>
  <c r="P737" i="3" s="1"/>
  <c r="N737" i="3"/>
  <c r="M737" i="3"/>
  <c r="L737" i="3"/>
  <c r="O736" i="3"/>
  <c r="P736" i="3" s="1"/>
  <c r="N736" i="3"/>
  <c r="M736" i="3"/>
  <c r="L736" i="3"/>
  <c r="O735" i="3"/>
  <c r="P735" i="3" s="1"/>
  <c r="N735" i="3"/>
  <c r="M735" i="3"/>
  <c r="L735" i="3"/>
  <c r="O734" i="3"/>
  <c r="P734" i="3" s="1"/>
  <c r="N734" i="3"/>
  <c r="M734" i="3"/>
  <c r="L734" i="3"/>
  <c r="O733" i="3"/>
  <c r="P733" i="3" s="1"/>
  <c r="N733" i="3"/>
  <c r="M733" i="3"/>
  <c r="L733" i="3"/>
  <c r="O732" i="3"/>
  <c r="P732" i="3" s="1"/>
  <c r="N732" i="3"/>
  <c r="M732" i="3"/>
  <c r="L732" i="3"/>
  <c r="O731" i="3"/>
  <c r="P731" i="3" s="1"/>
  <c r="N731" i="3"/>
  <c r="M731" i="3"/>
  <c r="L731" i="3"/>
  <c r="O730" i="3"/>
  <c r="P730" i="3" s="1"/>
  <c r="N730" i="3"/>
  <c r="M730" i="3"/>
  <c r="L730" i="3"/>
  <c r="O729" i="3"/>
  <c r="P729" i="3" s="1"/>
  <c r="N729" i="3"/>
  <c r="M729" i="3"/>
  <c r="L729" i="3"/>
  <c r="O728" i="3"/>
  <c r="P728" i="3" s="1"/>
  <c r="N728" i="3"/>
  <c r="M728" i="3"/>
  <c r="L728" i="3"/>
  <c r="O727" i="3"/>
  <c r="P727" i="3" s="1"/>
  <c r="N727" i="3"/>
  <c r="M727" i="3"/>
  <c r="L727" i="3"/>
  <c r="O726" i="3"/>
  <c r="P726" i="3" s="1"/>
  <c r="N726" i="3"/>
  <c r="M726" i="3"/>
  <c r="L726" i="3"/>
  <c r="O725" i="3"/>
  <c r="P725" i="3" s="1"/>
  <c r="N725" i="3"/>
  <c r="M725" i="3"/>
  <c r="L725" i="3"/>
  <c r="O724" i="3"/>
  <c r="P724" i="3" s="1"/>
  <c r="N724" i="3"/>
  <c r="M724" i="3"/>
  <c r="L724" i="3"/>
  <c r="O723" i="3"/>
  <c r="P723" i="3" s="1"/>
  <c r="N723" i="3"/>
  <c r="M723" i="3"/>
  <c r="L723" i="3"/>
  <c r="O722" i="3"/>
  <c r="P722" i="3" s="1"/>
  <c r="N722" i="3"/>
  <c r="M722" i="3"/>
  <c r="L722" i="3"/>
  <c r="O721" i="3"/>
  <c r="P721" i="3" s="1"/>
  <c r="N721" i="3"/>
  <c r="M721" i="3"/>
  <c r="L721" i="3"/>
  <c r="O720" i="3"/>
  <c r="P720" i="3" s="1"/>
  <c r="N720" i="3"/>
  <c r="M720" i="3"/>
  <c r="L720" i="3"/>
  <c r="O719" i="3"/>
  <c r="P719" i="3" s="1"/>
  <c r="N719" i="3"/>
  <c r="M719" i="3"/>
  <c r="L719" i="3"/>
  <c r="O718" i="3"/>
  <c r="P718" i="3" s="1"/>
  <c r="N718" i="3"/>
  <c r="M718" i="3"/>
  <c r="L718" i="3"/>
  <c r="O717" i="3"/>
  <c r="P717" i="3" s="1"/>
  <c r="N717" i="3"/>
  <c r="M717" i="3"/>
  <c r="L717" i="3"/>
  <c r="O716" i="3"/>
  <c r="P716" i="3" s="1"/>
  <c r="N716" i="3"/>
  <c r="M716" i="3"/>
  <c r="L716" i="3"/>
  <c r="O715" i="3"/>
  <c r="P715" i="3" s="1"/>
  <c r="N715" i="3"/>
  <c r="M715" i="3"/>
  <c r="L715" i="3"/>
  <c r="O714" i="3"/>
  <c r="P714" i="3" s="1"/>
  <c r="N714" i="3"/>
  <c r="M714" i="3"/>
  <c r="L714" i="3"/>
  <c r="O713" i="3"/>
  <c r="P713" i="3" s="1"/>
  <c r="N713" i="3"/>
  <c r="M713" i="3"/>
  <c r="L713" i="3"/>
  <c r="O712" i="3"/>
  <c r="P712" i="3" s="1"/>
  <c r="N712" i="3"/>
  <c r="M712" i="3"/>
  <c r="L712" i="3"/>
  <c r="O711" i="3"/>
  <c r="P711" i="3" s="1"/>
  <c r="N711" i="3"/>
  <c r="M711" i="3"/>
  <c r="L711" i="3"/>
  <c r="O710" i="3"/>
  <c r="P710" i="3" s="1"/>
  <c r="N710" i="3"/>
  <c r="M710" i="3"/>
  <c r="L710" i="3"/>
  <c r="O709" i="3"/>
  <c r="P709" i="3" s="1"/>
  <c r="N709" i="3"/>
  <c r="M709" i="3"/>
  <c r="L709" i="3"/>
  <c r="O708" i="3"/>
  <c r="P708" i="3" s="1"/>
  <c r="N708" i="3"/>
  <c r="M708" i="3"/>
  <c r="L708" i="3"/>
  <c r="O707" i="3"/>
  <c r="P707" i="3" s="1"/>
  <c r="N707" i="3"/>
  <c r="M707" i="3"/>
  <c r="L707" i="3"/>
  <c r="O706" i="3"/>
  <c r="P706" i="3" s="1"/>
  <c r="N706" i="3"/>
  <c r="M706" i="3"/>
  <c r="L706" i="3"/>
  <c r="O705" i="3"/>
  <c r="P705" i="3" s="1"/>
  <c r="N705" i="3"/>
  <c r="M705" i="3"/>
  <c r="L705" i="3"/>
  <c r="O704" i="3"/>
  <c r="P704" i="3" s="1"/>
  <c r="N704" i="3"/>
  <c r="M704" i="3"/>
  <c r="L704" i="3"/>
  <c r="O703" i="3"/>
  <c r="P703" i="3" s="1"/>
  <c r="N703" i="3"/>
  <c r="M703" i="3"/>
  <c r="L703" i="3"/>
  <c r="O702" i="3"/>
  <c r="P702" i="3" s="1"/>
  <c r="N702" i="3"/>
  <c r="M702" i="3"/>
  <c r="L702" i="3"/>
  <c r="O701" i="3"/>
  <c r="P701" i="3" s="1"/>
  <c r="N701" i="3"/>
  <c r="M701" i="3"/>
  <c r="L701" i="3"/>
  <c r="O700" i="3"/>
  <c r="P700" i="3" s="1"/>
  <c r="N700" i="3"/>
  <c r="M700" i="3"/>
  <c r="L700" i="3"/>
  <c r="O699" i="3"/>
  <c r="P699" i="3" s="1"/>
  <c r="N699" i="3"/>
  <c r="M699" i="3"/>
  <c r="L699" i="3"/>
  <c r="O698" i="3"/>
  <c r="P698" i="3" s="1"/>
  <c r="N698" i="3"/>
  <c r="M698" i="3"/>
  <c r="L698" i="3"/>
  <c r="O697" i="3"/>
  <c r="P697" i="3" s="1"/>
  <c r="N697" i="3"/>
  <c r="M697" i="3"/>
  <c r="L697" i="3"/>
  <c r="O696" i="3"/>
  <c r="P696" i="3" s="1"/>
  <c r="N696" i="3"/>
  <c r="M696" i="3"/>
  <c r="L696" i="3"/>
  <c r="O695" i="3"/>
  <c r="P695" i="3" s="1"/>
  <c r="N695" i="3"/>
  <c r="M695" i="3"/>
  <c r="L695" i="3"/>
  <c r="O694" i="3"/>
  <c r="P694" i="3" s="1"/>
  <c r="N694" i="3"/>
  <c r="M694" i="3"/>
  <c r="L694" i="3"/>
  <c r="O693" i="3"/>
  <c r="P693" i="3" s="1"/>
  <c r="N693" i="3"/>
  <c r="M693" i="3"/>
  <c r="L693" i="3"/>
  <c r="O692" i="3"/>
  <c r="P692" i="3" s="1"/>
  <c r="N692" i="3"/>
  <c r="M692" i="3"/>
  <c r="L692" i="3"/>
  <c r="O691" i="3"/>
  <c r="P691" i="3" s="1"/>
  <c r="N691" i="3"/>
  <c r="M691" i="3"/>
  <c r="L691" i="3"/>
  <c r="O690" i="3"/>
  <c r="P690" i="3" s="1"/>
  <c r="N690" i="3"/>
  <c r="M690" i="3"/>
  <c r="L690" i="3"/>
  <c r="O689" i="3"/>
  <c r="P689" i="3" s="1"/>
  <c r="N689" i="3"/>
  <c r="M689" i="3"/>
  <c r="L689" i="3"/>
  <c r="O688" i="3"/>
  <c r="P688" i="3" s="1"/>
  <c r="N688" i="3"/>
  <c r="M688" i="3"/>
  <c r="L688" i="3"/>
  <c r="O687" i="3"/>
  <c r="P687" i="3" s="1"/>
  <c r="N687" i="3"/>
  <c r="M687" i="3"/>
  <c r="L687" i="3"/>
  <c r="O686" i="3"/>
  <c r="P686" i="3" s="1"/>
  <c r="N686" i="3"/>
  <c r="M686" i="3"/>
  <c r="L686" i="3"/>
  <c r="O685" i="3"/>
  <c r="P685" i="3" s="1"/>
  <c r="N685" i="3"/>
  <c r="M685" i="3"/>
  <c r="L685" i="3"/>
  <c r="O684" i="3"/>
  <c r="P684" i="3" s="1"/>
  <c r="N684" i="3"/>
  <c r="M684" i="3"/>
  <c r="L684" i="3"/>
  <c r="O683" i="3"/>
  <c r="P683" i="3" s="1"/>
  <c r="N683" i="3"/>
  <c r="M683" i="3"/>
  <c r="L683" i="3"/>
  <c r="O682" i="3"/>
  <c r="P682" i="3" s="1"/>
  <c r="N682" i="3"/>
  <c r="M682" i="3"/>
  <c r="L682" i="3"/>
  <c r="O681" i="3"/>
  <c r="P681" i="3" s="1"/>
  <c r="N681" i="3"/>
  <c r="M681" i="3"/>
  <c r="L681" i="3"/>
  <c r="O680" i="3"/>
  <c r="P680" i="3" s="1"/>
  <c r="N680" i="3"/>
  <c r="M680" i="3"/>
  <c r="L680" i="3"/>
  <c r="O679" i="3"/>
  <c r="P679" i="3" s="1"/>
  <c r="N679" i="3"/>
  <c r="M679" i="3"/>
  <c r="L679" i="3"/>
  <c r="O678" i="3"/>
  <c r="P678" i="3" s="1"/>
  <c r="N678" i="3"/>
  <c r="M678" i="3"/>
  <c r="L678" i="3"/>
  <c r="O677" i="3"/>
  <c r="P677" i="3" s="1"/>
  <c r="N677" i="3"/>
  <c r="M677" i="3"/>
  <c r="L677" i="3"/>
  <c r="O676" i="3"/>
  <c r="P676" i="3" s="1"/>
  <c r="N676" i="3"/>
  <c r="M676" i="3"/>
  <c r="L676" i="3"/>
  <c r="O675" i="3"/>
  <c r="P675" i="3" s="1"/>
  <c r="N675" i="3"/>
  <c r="M675" i="3"/>
  <c r="L675" i="3"/>
  <c r="O674" i="3"/>
  <c r="P674" i="3" s="1"/>
  <c r="N674" i="3"/>
  <c r="M674" i="3"/>
  <c r="L674" i="3"/>
  <c r="O673" i="3"/>
  <c r="P673" i="3" s="1"/>
  <c r="N673" i="3"/>
  <c r="M673" i="3"/>
  <c r="L673" i="3"/>
  <c r="O672" i="3"/>
  <c r="P672" i="3" s="1"/>
  <c r="N672" i="3"/>
  <c r="M672" i="3"/>
  <c r="L672" i="3"/>
  <c r="O671" i="3"/>
  <c r="P671" i="3" s="1"/>
  <c r="N671" i="3"/>
  <c r="M671" i="3"/>
  <c r="L671" i="3"/>
  <c r="O670" i="3"/>
  <c r="P670" i="3" s="1"/>
  <c r="N670" i="3"/>
  <c r="M670" i="3"/>
  <c r="L670" i="3"/>
  <c r="O669" i="3"/>
  <c r="P669" i="3" s="1"/>
  <c r="N669" i="3"/>
  <c r="M669" i="3"/>
  <c r="L669" i="3"/>
  <c r="O668" i="3"/>
  <c r="P668" i="3" s="1"/>
  <c r="N668" i="3"/>
  <c r="M668" i="3"/>
  <c r="L668" i="3"/>
  <c r="O667" i="3"/>
  <c r="P667" i="3" s="1"/>
  <c r="N667" i="3"/>
  <c r="M667" i="3"/>
  <c r="L667" i="3"/>
  <c r="O666" i="3"/>
  <c r="P666" i="3" s="1"/>
  <c r="N666" i="3"/>
  <c r="M666" i="3"/>
  <c r="L666" i="3"/>
  <c r="O665" i="3"/>
  <c r="P665" i="3" s="1"/>
  <c r="N665" i="3"/>
  <c r="M665" i="3"/>
  <c r="L665" i="3"/>
  <c r="O664" i="3"/>
  <c r="P664" i="3" s="1"/>
  <c r="N664" i="3"/>
  <c r="M664" i="3"/>
  <c r="L664" i="3"/>
  <c r="O663" i="3"/>
  <c r="P663" i="3" s="1"/>
  <c r="N663" i="3"/>
  <c r="M663" i="3"/>
  <c r="L663" i="3"/>
  <c r="O662" i="3"/>
  <c r="P662" i="3" s="1"/>
  <c r="N662" i="3"/>
  <c r="M662" i="3"/>
  <c r="L662" i="3"/>
  <c r="O661" i="3"/>
  <c r="P661" i="3" s="1"/>
  <c r="N661" i="3"/>
  <c r="M661" i="3"/>
  <c r="L661" i="3"/>
  <c r="O660" i="3"/>
  <c r="P660" i="3" s="1"/>
  <c r="N660" i="3"/>
  <c r="M660" i="3"/>
  <c r="L660" i="3"/>
  <c r="O659" i="3"/>
  <c r="P659" i="3" s="1"/>
  <c r="N659" i="3"/>
  <c r="M659" i="3"/>
  <c r="L659" i="3"/>
  <c r="O658" i="3"/>
  <c r="P658" i="3" s="1"/>
  <c r="N658" i="3"/>
  <c r="M658" i="3"/>
  <c r="L658" i="3"/>
  <c r="O657" i="3"/>
  <c r="P657" i="3" s="1"/>
  <c r="N657" i="3"/>
  <c r="M657" i="3"/>
  <c r="L657" i="3"/>
  <c r="O656" i="3"/>
  <c r="P656" i="3" s="1"/>
  <c r="N656" i="3"/>
  <c r="M656" i="3"/>
  <c r="L656" i="3"/>
  <c r="O655" i="3"/>
  <c r="P655" i="3" s="1"/>
  <c r="N655" i="3"/>
  <c r="M655" i="3"/>
  <c r="L655" i="3"/>
  <c r="O654" i="3"/>
  <c r="P654" i="3" s="1"/>
  <c r="N654" i="3"/>
  <c r="M654" i="3"/>
  <c r="L654" i="3"/>
  <c r="O653" i="3"/>
  <c r="P653" i="3" s="1"/>
  <c r="N653" i="3"/>
  <c r="M653" i="3"/>
  <c r="L653" i="3"/>
  <c r="O652" i="3"/>
  <c r="P652" i="3" s="1"/>
  <c r="N652" i="3"/>
  <c r="M652" i="3"/>
  <c r="L652" i="3"/>
  <c r="O651" i="3"/>
  <c r="P651" i="3" s="1"/>
  <c r="N651" i="3"/>
  <c r="M651" i="3"/>
  <c r="L651" i="3"/>
  <c r="O650" i="3"/>
  <c r="P650" i="3" s="1"/>
  <c r="N650" i="3"/>
  <c r="M650" i="3"/>
  <c r="L650" i="3"/>
  <c r="O649" i="3"/>
  <c r="P649" i="3" s="1"/>
  <c r="N649" i="3"/>
  <c r="M649" i="3"/>
  <c r="L649" i="3"/>
  <c r="O648" i="3"/>
  <c r="P648" i="3" s="1"/>
  <c r="N648" i="3"/>
  <c r="M648" i="3"/>
  <c r="L648" i="3"/>
  <c r="O647" i="3"/>
  <c r="P647" i="3" s="1"/>
  <c r="N647" i="3"/>
  <c r="M647" i="3"/>
  <c r="L647" i="3"/>
  <c r="O646" i="3"/>
  <c r="P646" i="3" s="1"/>
  <c r="N646" i="3"/>
  <c r="M646" i="3"/>
  <c r="L646" i="3"/>
  <c r="O645" i="3"/>
  <c r="P645" i="3" s="1"/>
  <c r="N645" i="3"/>
  <c r="M645" i="3"/>
  <c r="L645" i="3"/>
  <c r="O644" i="3"/>
  <c r="P644" i="3" s="1"/>
  <c r="N644" i="3"/>
  <c r="M644" i="3"/>
  <c r="L644" i="3"/>
  <c r="O643" i="3"/>
  <c r="P643" i="3" s="1"/>
  <c r="N643" i="3"/>
  <c r="M643" i="3"/>
  <c r="L643" i="3"/>
  <c r="O642" i="3"/>
  <c r="P642" i="3" s="1"/>
  <c r="N642" i="3"/>
  <c r="M642" i="3"/>
  <c r="L642" i="3"/>
  <c r="O641" i="3"/>
  <c r="P641" i="3" s="1"/>
  <c r="N641" i="3"/>
  <c r="M641" i="3"/>
  <c r="L641" i="3"/>
  <c r="O640" i="3"/>
  <c r="P640" i="3" s="1"/>
  <c r="N640" i="3"/>
  <c r="M640" i="3"/>
  <c r="L640" i="3"/>
  <c r="O639" i="3"/>
  <c r="P639" i="3" s="1"/>
  <c r="N639" i="3"/>
  <c r="M639" i="3"/>
  <c r="L639" i="3"/>
  <c r="O638" i="3"/>
  <c r="P638" i="3" s="1"/>
  <c r="N638" i="3"/>
  <c r="M638" i="3"/>
  <c r="L638" i="3"/>
  <c r="O637" i="3"/>
  <c r="P637" i="3" s="1"/>
  <c r="N637" i="3"/>
  <c r="M637" i="3"/>
  <c r="L637" i="3"/>
  <c r="O636" i="3"/>
  <c r="P636" i="3" s="1"/>
  <c r="N636" i="3"/>
  <c r="M636" i="3"/>
  <c r="L636" i="3"/>
  <c r="O635" i="3"/>
  <c r="P635" i="3" s="1"/>
  <c r="N635" i="3"/>
  <c r="M635" i="3"/>
  <c r="L635" i="3"/>
  <c r="O634" i="3"/>
  <c r="P634" i="3" s="1"/>
  <c r="N634" i="3"/>
  <c r="M634" i="3"/>
  <c r="L634" i="3"/>
  <c r="O633" i="3"/>
  <c r="P633" i="3" s="1"/>
  <c r="N633" i="3"/>
  <c r="M633" i="3"/>
  <c r="L633" i="3"/>
  <c r="O632" i="3"/>
  <c r="P632" i="3" s="1"/>
  <c r="N632" i="3"/>
  <c r="M632" i="3"/>
  <c r="L632" i="3"/>
  <c r="O631" i="3"/>
  <c r="P631" i="3" s="1"/>
  <c r="N631" i="3"/>
  <c r="M631" i="3"/>
  <c r="L631" i="3"/>
  <c r="O630" i="3"/>
  <c r="P630" i="3" s="1"/>
  <c r="N630" i="3"/>
  <c r="M630" i="3"/>
  <c r="L630" i="3"/>
  <c r="O629" i="3"/>
  <c r="P629" i="3" s="1"/>
  <c r="N629" i="3"/>
  <c r="M629" i="3"/>
  <c r="L629" i="3"/>
  <c r="O628" i="3"/>
  <c r="P628" i="3" s="1"/>
  <c r="N628" i="3"/>
  <c r="M628" i="3"/>
  <c r="L628" i="3"/>
  <c r="O627" i="3"/>
  <c r="P627" i="3" s="1"/>
  <c r="N627" i="3"/>
  <c r="M627" i="3"/>
  <c r="L627" i="3"/>
  <c r="O626" i="3"/>
  <c r="P626" i="3" s="1"/>
  <c r="N626" i="3"/>
  <c r="M626" i="3"/>
  <c r="L626" i="3"/>
  <c r="O625" i="3"/>
  <c r="P625" i="3" s="1"/>
  <c r="N625" i="3"/>
  <c r="M625" i="3"/>
  <c r="L625" i="3"/>
  <c r="O624" i="3"/>
  <c r="P624" i="3" s="1"/>
  <c r="N624" i="3"/>
  <c r="M624" i="3"/>
  <c r="L624" i="3"/>
  <c r="O623" i="3"/>
  <c r="P623" i="3" s="1"/>
  <c r="N623" i="3"/>
  <c r="M623" i="3"/>
  <c r="L623" i="3"/>
  <c r="O622" i="3"/>
  <c r="P622" i="3" s="1"/>
  <c r="N622" i="3"/>
  <c r="M622" i="3"/>
  <c r="L622" i="3"/>
  <c r="O621" i="3"/>
  <c r="P621" i="3" s="1"/>
  <c r="N621" i="3"/>
  <c r="M621" i="3"/>
  <c r="L621" i="3"/>
  <c r="O620" i="3"/>
  <c r="P620" i="3" s="1"/>
  <c r="N620" i="3"/>
  <c r="M620" i="3"/>
  <c r="L620" i="3"/>
  <c r="O619" i="3"/>
  <c r="P619" i="3" s="1"/>
  <c r="N619" i="3"/>
  <c r="M619" i="3"/>
  <c r="L619" i="3"/>
  <c r="O618" i="3"/>
  <c r="P618" i="3" s="1"/>
  <c r="N618" i="3"/>
  <c r="M618" i="3"/>
  <c r="L618" i="3"/>
  <c r="O617" i="3"/>
  <c r="P617" i="3" s="1"/>
  <c r="N617" i="3"/>
  <c r="M617" i="3"/>
  <c r="L617" i="3"/>
  <c r="O616" i="3"/>
  <c r="P616" i="3" s="1"/>
  <c r="N616" i="3"/>
  <c r="M616" i="3"/>
  <c r="L616" i="3"/>
  <c r="O615" i="3"/>
  <c r="P615" i="3" s="1"/>
  <c r="N615" i="3"/>
  <c r="M615" i="3"/>
  <c r="L615" i="3"/>
  <c r="O614" i="3"/>
  <c r="P614" i="3" s="1"/>
  <c r="N614" i="3"/>
  <c r="M614" i="3"/>
  <c r="L614" i="3"/>
  <c r="O613" i="3"/>
  <c r="P613" i="3" s="1"/>
  <c r="N613" i="3"/>
  <c r="M613" i="3"/>
  <c r="L613" i="3"/>
  <c r="O612" i="3"/>
  <c r="P612" i="3" s="1"/>
  <c r="N612" i="3"/>
  <c r="M612" i="3"/>
  <c r="L612" i="3"/>
  <c r="O611" i="3"/>
  <c r="P611" i="3" s="1"/>
  <c r="N611" i="3"/>
  <c r="M611" i="3"/>
  <c r="L611" i="3"/>
  <c r="O610" i="3"/>
  <c r="P610" i="3" s="1"/>
  <c r="N610" i="3"/>
  <c r="M610" i="3"/>
  <c r="L610" i="3"/>
  <c r="O609" i="3"/>
  <c r="P609" i="3" s="1"/>
  <c r="N609" i="3"/>
  <c r="M609" i="3"/>
  <c r="L609" i="3"/>
  <c r="O608" i="3"/>
  <c r="P608" i="3" s="1"/>
  <c r="N608" i="3"/>
  <c r="M608" i="3"/>
  <c r="L608" i="3"/>
  <c r="O607" i="3"/>
  <c r="P607" i="3" s="1"/>
  <c r="N607" i="3"/>
  <c r="M607" i="3"/>
  <c r="L607" i="3"/>
  <c r="O606" i="3"/>
  <c r="P606" i="3" s="1"/>
  <c r="N606" i="3"/>
  <c r="M606" i="3"/>
  <c r="L606" i="3"/>
  <c r="O605" i="3"/>
  <c r="P605" i="3" s="1"/>
  <c r="N605" i="3"/>
  <c r="M605" i="3"/>
  <c r="L605" i="3"/>
  <c r="O604" i="3"/>
  <c r="P604" i="3" s="1"/>
  <c r="N604" i="3"/>
  <c r="M604" i="3"/>
  <c r="L604" i="3"/>
  <c r="O603" i="3"/>
  <c r="P603" i="3" s="1"/>
  <c r="N603" i="3"/>
  <c r="M603" i="3"/>
  <c r="L603" i="3"/>
  <c r="O602" i="3"/>
  <c r="P602" i="3" s="1"/>
  <c r="N602" i="3"/>
  <c r="M602" i="3"/>
  <c r="L602" i="3"/>
  <c r="O601" i="3"/>
  <c r="P601" i="3" s="1"/>
  <c r="N601" i="3"/>
  <c r="M601" i="3"/>
  <c r="L601" i="3"/>
  <c r="O600" i="3"/>
  <c r="P600" i="3" s="1"/>
  <c r="N600" i="3"/>
  <c r="M600" i="3"/>
  <c r="L600" i="3"/>
  <c r="O599" i="3"/>
  <c r="P599" i="3" s="1"/>
  <c r="N599" i="3"/>
  <c r="M599" i="3"/>
  <c r="L599" i="3"/>
  <c r="O598" i="3"/>
  <c r="P598" i="3" s="1"/>
  <c r="N598" i="3"/>
  <c r="M598" i="3"/>
  <c r="L598" i="3"/>
  <c r="O597" i="3"/>
  <c r="P597" i="3" s="1"/>
  <c r="N597" i="3"/>
  <c r="M597" i="3"/>
  <c r="L597" i="3"/>
  <c r="O596" i="3"/>
  <c r="P596" i="3" s="1"/>
  <c r="N596" i="3"/>
  <c r="M596" i="3"/>
  <c r="L596" i="3"/>
  <c r="O595" i="3"/>
  <c r="P595" i="3" s="1"/>
  <c r="N595" i="3"/>
  <c r="M595" i="3"/>
  <c r="L595" i="3"/>
  <c r="O594" i="3"/>
  <c r="P594" i="3" s="1"/>
  <c r="N594" i="3"/>
  <c r="M594" i="3"/>
  <c r="L594" i="3"/>
  <c r="O593" i="3"/>
  <c r="P593" i="3" s="1"/>
  <c r="N593" i="3"/>
  <c r="M593" i="3"/>
  <c r="L593" i="3"/>
  <c r="O592" i="3"/>
  <c r="P592" i="3" s="1"/>
  <c r="N592" i="3"/>
  <c r="M592" i="3"/>
  <c r="L592" i="3"/>
  <c r="O591" i="3"/>
  <c r="P591" i="3" s="1"/>
  <c r="N591" i="3"/>
  <c r="M591" i="3"/>
  <c r="L591" i="3"/>
  <c r="O590" i="3"/>
  <c r="P590" i="3" s="1"/>
  <c r="N590" i="3"/>
  <c r="M590" i="3"/>
  <c r="L590" i="3"/>
  <c r="O589" i="3"/>
  <c r="P589" i="3" s="1"/>
  <c r="N589" i="3"/>
  <c r="M589" i="3"/>
  <c r="L589" i="3"/>
  <c r="O588" i="3"/>
  <c r="P588" i="3" s="1"/>
  <c r="N588" i="3"/>
  <c r="M588" i="3"/>
  <c r="L588" i="3"/>
  <c r="O587" i="3"/>
  <c r="P587" i="3" s="1"/>
  <c r="N587" i="3"/>
  <c r="M587" i="3"/>
  <c r="L587" i="3"/>
  <c r="O586" i="3"/>
  <c r="P586" i="3" s="1"/>
  <c r="N586" i="3"/>
  <c r="M586" i="3"/>
  <c r="L586" i="3"/>
  <c r="O585" i="3"/>
  <c r="P585" i="3" s="1"/>
  <c r="N585" i="3"/>
  <c r="M585" i="3"/>
  <c r="L585" i="3"/>
  <c r="O584" i="3"/>
  <c r="P584" i="3" s="1"/>
  <c r="N584" i="3"/>
  <c r="M584" i="3"/>
  <c r="L584" i="3"/>
  <c r="O583" i="3"/>
  <c r="P583" i="3" s="1"/>
  <c r="N583" i="3"/>
  <c r="M583" i="3"/>
  <c r="L583" i="3"/>
  <c r="O582" i="3"/>
  <c r="P582" i="3" s="1"/>
  <c r="N582" i="3"/>
  <c r="M582" i="3"/>
  <c r="L582" i="3"/>
  <c r="O581" i="3"/>
  <c r="P581" i="3" s="1"/>
  <c r="N581" i="3"/>
  <c r="M581" i="3"/>
  <c r="L581" i="3"/>
  <c r="O580" i="3"/>
  <c r="P580" i="3" s="1"/>
  <c r="N580" i="3"/>
  <c r="M580" i="3"/>
  <c r="L580" i="3"/>
  <c r="O579" i="3"/>
  <c r="P579" i="3" s="1"/>
  <c r="N579" i="3"/>
  <c r="M579" i="3"/>
  <c r="L579" i="3"/>
  <c r="O578" i="3"/>
  <c r="P578" i="3" s="1"/>
  <c r="N578" i="3"/>
  <c r="M578" i="3"/>
  <c r="L578" i="3"/>
  <c r="O577" i="3"/>
  <c r="P577" i="3" s="1"/>
  <c r="N577" i="3"/>
  <c r="M577" i="3"/>
  <c r="L577" i="3"/>
  <c r="O576" i="3"/>
  <c r="P576" i="3" s="1"/>
  <c r="N576" i="3"/>
  <c r="M576" i="3"/>
  <c r="L576" i="3"/>
  <c r="O575" i="3"/>
  <c r="P575" i="3" s="1"/>
  <c r="N575" i="3"/>
  <c r="M575" i="3"/>
  <c r="L575" i="3"/>
  <c r="O574" i="3"/>
  <c r="P574" i="3" s="1"/>
  <c r="N574" i="3"/>
  <c r="M574" i="3"/>
  <c r="L574" i="3"/>
  <c r="O573" i="3"/>
  <c r="P573" i="3" s="1"/>
  <c r="N573" i="3"/>
  <c r="M573" i="3"/>
  <c r="L573" i="3"/>
  <c r="O572" i="3"/>
  <c r="P572" i="3" s="1"/>
  <c r="N572" i="3"/>
  <c r="M572" i="3"/>
  <c r="L572" i="3"/>
  <c r="O571" i="3"/>
  <c r="P571" i="3" s="1"/>
  <c r="N571" i="3"/>
  <c r="M571" i="3"/>
  <c r="L571" i="3"/>
  <c r="O570" i="3"/>
  <c r="P570" i="3" s="1"/>
  <c r="N570" i="3"/>
  <c r="M570" i="3"/>
  <c r="L570" i="3"/>
  <c r="O569" i="3"/>
  <c r="P569" i="3" s="1"/>
  <c r="N569" i="3"/>
  <c r="M569" i="3"/>
  <c r="L569" i="3"/>
  <c r="O568" i="3"/>
  <c r="P568" i="3" s="1"/>
  <c r="N568" i="3"/>
  <c r="M568" i="3"/>
  <c r="L568" i="3"/>
  <c r="O567" i="3"/>
  <c r="P567" i="3" s="1"/>
  <c r="N567" i="3"/>
  <c r="M567" i="3"/>
  <c r="L567" i="3"/>
  <c r="O566" i="3"/>
  <c r="P566" i="3" s="1"/>
  <c r="N566" i="3"/>
  <c r="M566" i="3"/>
  <c r="L566" i="3"/>
  <c r="O565" i="3"/>
  <c r="P565" i="3" s="1"/>
  <c r="N565" i="3"/>
  <c r="M565" i="3"/>
  <c r="L565" i="3"/>
  <c r="O564" i="3"/>
  <c r="P564" i="3" s="1"/>
  <c r="N564" i="3"/>
  <c r="M564" i="3"/>
  <c r="L564" i="3"/>
  <c r="O563" i="3"/>
  <c r="P563" i="3" s="1"/>
  <c r="N563" i="3"/>
  <c r="M563" i="3"/>
  <c r="L563" i="3"/>
  <c r="O562" i="3"/>
  <c r="P562" i="3" s="1"/>
  <c r="N562" i="3"/>
  <c r="M562" i="3"/>
  <c r="L562" i="3"/>
  <c r="O561" i="3"/>
  <c r="P561" i="3" s="1"/>
  <c r="N561" i="3"/>
  <c r="M561" i="3"/>
  <c r="L561" i="3"/>
  <c r="O560" i="3"/>
  <c r="P560" i="3" s="1"/>
  <c r="N560" i="3"/>
  <c r="M560" i="3"/>
  <c r="L560" i="3"/>
  <c r="O559" i="3"/>
  <c r="P559" i="3" s="1"/>
  <c r="N559" i="3"/>
  <c r="M559" i="3"/>
  <c r="L559" i="3"/>
  <c r="O558" i="3"/>
  <c r="P558" i="3" s="1"/>
  <c r="N558" i="3"/>
  <c r="M558" i="3"/>
  <c r="L558" i="3"/>
  <c r="O557" i="3"/>
  <c r="P557" i="3" s="1"/>
  <c r="N557" i="3"/>
  <c r="M557" i="3"/>
  <c r="L557" i="3"/>
  <c r="O556" i="3"/>
  <c r="P556" i="3" s="1"/>
  <c r="N556" i="3"/>
  <c r="M556" i="3"/>
  <c r="L556" i="3"/>
  <c r="O555" i="3"/>
  <c r="P555" i="3" s="1"/>
  <c r="N555" i="3"/>
  <c r="M555" i="3"/>
  <c r="L555" i="3"/>
  <c r="O554" i="3"/>
  <c r="P554" i="3" s="1"/>
  <c r="N554" i="3"/>
  <c r="M554" i="3"/>
  <c r="L554" i="3"/>
  <c r="O553" i="3"/>
  <c r="P553" i="3" s="1"/>
  <c r="N553" i="3"/>
  <c r="M553" i="3"/>
  <c r="L553" i="3"/>
  <c r="O552" i="3"/>
  <c r="P552" i="3" s="1"/>
  <c r="N552" i="3"/>
  <c r="M552" i="3"/>
  <c r="L552" i="3"/>
  <c r="O551" i="3"/>
  <c r="P551" i="3" s="1"/>
  <c r="N551" i="3"/>
  <c r="M551" i="3"/>
  <c r="L551" i="3"/>
  <c r="O550" i="3"/>
  <c r="P550" i="3" s="1"/>
  <c r="N550" i="3"/>
  <c r="M550" i="3"/>
  <c r="L550" i="3"/>
  <c r="O549" i="3"/>
  <c r="P549" i="3" s="1"/>
  <c r="N549" i="3"/>
  <c r="M549" i="3"/>
  <c r="L549" i="3"/>
  <c r="O548" i="3"/>
  <c r="P548" i="3" s="1"/>
  <c r="N548" i="3"/>
  <c r="M548" i="3"/>
  <c r="L548" i="3"/>
  <c r="O547" i="3"/>
  <c r="P547" i="3" s="1"/>
  <c r="N547" i="3"/>
  <c r="M547" i="3"/>
  <c r="L547" i="3"/>
  <c r="O546" i="3"/>
  <c r="P546" i="3" s="1"/>
  <c r="N546" i="3"/>
  <c r="M546" i="3"/>
  <c r="L546" i="3"/>
  <c r="O545" i="3"/>
  <c r="P545" i="3" s="1"/>
  <c r="N545" i="3"/>
  <c r="M545" i="3"/>
  <c r="L545" i="3"/>
  <c r="O544" i="3"/>
  <c r="P544" i="3" s="1"/>
  <c r="N544" i="3"/>
  <c r="M544" i="3"/>
  <c r="L544" i="3"/>
  <c r="O543" i="3"/>
  <c r="P543" i="3" s="1"/>
  <c r="N543" i="3"/>
  <c r="M543" i="3"/>
  <c r="L543" i="3"/>
  <c r="O542" i="3"/>
  <c r="P542" i="3" s="1"/>
  <c r="N542" i="3"/>
  <c r="M542" i="3"/>
  <c r="L542" i="3"/>
  <c r="O541" i="3"/>
  <c r="P541" i="3" s="1"/>
  <c r="N541" i="3"/>
  <c r="M541" i="3"/>
  <c r="L541" i="3"/>
  <c r="O540" i="3"/>
  <c r="P540" i="3" s="1"/>
  <c r="N540" i="3"/>
  <c r="M540" i="3"/>
  <c r="L540" i="3"/>
  <c r="O539" i="3"/>
  <c r="P539" i="3" s="1"/>
  <c r="N539" i="3"/>
  <c r="M539" i="3"/>
  <c r="L539" i="3"/>
  <c r="O538" i="3"/>
  <c r="P538" i="3" s="1"/>
  <c r="N538" i="3"/>
  <c r="M538" i="3"/>
  <c r="L538" i="3"/>
  <c r="O537" i="3"/>
  <c r="P537" i="3" s="1"/>
  <c r="N537" i="3"/>
  <c r="M537" i="3"/>
  <c r="L537" i="3"/>
  <c r="O536" i="3"/>
  <c r="P536" i="3" s="1"/>
  <c r="N536" i="3"/>
  <c r="M536" i="3"/>
  <c r="L536" i="3"/>
  <c r="O535" i="3"/>
  <c r="P535" i="3" s="1"/>
  <c r="N535" i="3"/>
  <c r="M535" i="3"/>
  <c r="L535" i="3"/>
  <c r="O534" i="3"/>
  <c r="P534" i="3" s="1"/>
  <c r="N534" i="3"/>
  <c r="M534" i="3"/>
  <c r="L534" i="3"/>
  <c r="O533" i="3"/>
  <c r="P533" i="3" s="1"/>
  <c r="N533" i="3"/>
  <c r="M533" i="3"/>
  <c r="L533" i="3"/>
  <c r="O532" i="3"/>
  <c r="P532" i="3" s="1"/>
  <c r="N532" i="3"/>
  <c r="M532" i="3"/>
  <c r="L532" i="3"/>
  <c r="O531" i="3"/>
  <c r="P531" i="3" s="1"/>
  <c r="N531" i="3"/>
  <c r="M531" i="3"/>
  <c r="L531" i="3"/>
  <c r="O530" i="3"/>
  <c r="P530" i="3" s="1"/>
  <c r="N530" i="3"/>
  <c r="M530" i="3"/>
  <c r="L530" i="3"/>
  <c r="O529" i="3"/>
  <c r="P529" i="3" s="1"/>
  <c r="N529" i="3"/>
  <c r="M529" i="3"/>
  <c r="L529" i="3"/>
  <c r="O528" i="3"/>
  <c r="P528" i="3" s="1"/>
  <c r="N528" i="3"/>
  <c r="M528" i="3"/>
  <c r="L528" i="3"/>
  <c r="O527" i="3"/>
  <c r="P527" i="3" s="1"/>
  <c r="N527" i="3"/>
  <c r="M527" i="3"/>
  <c r="L527" i="3"/>
  <c r="O526" i="3"/>
  <c r="P526" i="3" s="1"/>
  <c r="N526" i="3"/>
  <c r="M526" i="3"/>
  <c r="L526" i="3"/>
  <c r="O525" i="3"/>
  <c r="P525" i="3" s="1"/>
  <c r="N525" i="3"/>
  <c r="M525" i="3"/>
  <c r="L525" i="3"/>
  <c r="O524" i="3"/>
  <c r="P524" i="3" s="1"/>
  <c r="N524" i="3"/>
  <c r="M524" i="3"/>
  <c r="L524" i="3"/>
  <c r="O523" i="3"/>
  <c r="P523" i="3" s="1"/>
  <c r="N523" i="3"/>
  <c r="M523" i="3"/>
  <c r="L523" i="3"/>
  <c r="O522" i="3"/>
  <c r="P522" i="3" s="1"/>
  <c r="N522" i="3"/>
  <c r="M522" i="3"/>
  <c r="L522" i="3"/>
  <c r="O521" i="3"/>
  <c r="P521" i="3" s="1"/>
  <c r="N521" i="3"/>
  <c r="M521" i="3"/>
  <c r="L521" i="3"/>
  <c r="O520" i="3"/>
  <c r="P520" i="3" s="1"/>
  <c r="N520" i="3"/>
  <c r="M520" i="3"/>
  <c r="L520" i="3"/>
  <c r="O519" i="3"/>
  <c r="P519" i="3" s="1"/>
  <c r="N519" i="3"/>
  <c r="M519" i="3"/>
  <c r="L519" i="3"/>
  <c r="O518" i="3"/>
  <c r="P518" i="3" s="1"/>
  <c r="N518" i="3"/>
  <c r="M518" i="3"/>
  <c r="L518" i="3"/>
  <c r="O517" i="3"/>
  <c r="P517" i="3" s="1"/>
  <c r="N517" i="3"/>
  <c r="M517" i="3"/>
  <c r="L517" i="3"/>
  <c r="O516" i="3"/>
  <c r="P516" i="3" s="1"/>
  <c r="N516" i="3"/>
  <c r="M516" i="3"/>
  <c r="L516" i="3"/>
  <c r="O515" i="3"/>
  <c r="P515" i="3" s="1"/>
  <c r="N515" i="3"/>
  <c r="M515" i="3"/>
  <c r="L515" i="3"/>
  <c r="O514" i="3"/>
  <c r="P514" i="3" s="1"/>
  <c r="N514" i="3"/>
  <c r="M514" i="3"/>
  <c r="L514" i="3"/>
  <c r="O513" i="3"/>
  <c r="P513" i="3" s="1"/>
  <c r="N513" i="3"/>
  <c r="M513" i="3"/>
  <c r="L513" i="3"/>
  <c r="O512" i="3"/>
  <c r="P512" i="3" s="1"/>
  <c r="N512" i="3"/>
  <c r="M512" i="3"/>
  <c r="L512" i="3"/>
  <c r="O511" i="3"/>
  <c r="P511" i="3" s="1"/>
  <c r="N511" i="3"/>
  <c r="M511" i="3"/>
  <c r="L511" i="3"/>
  <c r="O510" i="3"/>
  <c r="P510" i="3" s="1"/>
  <c r="N510" i="3"/>
  <c r="M510" i="3"/>
  <c r="L510" i="3"/>
  <c r="O509" i="3"/>
  <c r="P509" i="3" s="1"/>
  <c r="N509" i="3"/>
  <c r="M509" i="3"/>
  <c r="L509" i="3"/>
  <c r="O508" i="3"/>
  <c r="P508" i="3" s="1"/>
  <c r="N508" i="3"/>
  <c r="M508" i="3"/>
  <c r="L508" i="3"/>
  <c r="O507" i="3"/>
  <c r="P507" i="3" s="1"/>
  <c r="N507" i="3"/>
  <c r="M507" i="3"/>
  <c r="L507" i="3"/>
  <c r="O506" i="3"/>
  <c r="P506" i="3" s="1"/>
  <c r="N506" i="3"/>
  <c r="M506" i="3"/>
  <c r="L506" i="3"/>
  <c r="O505" i="3"/>
  <c r="P505" i="3" s="1"/>
  <c r="N505" i="3"/>
  <c r="M505" i="3"/>
  <c r="L505" i="3"/>
  <c r="O504" i="3"/>
  <c r="P504" i="3" s="1"/>
  <c r="N504" i="3"/>
  <c r="M504" i="3"/>
  <c r="L504" i="3"/>
  <c r="O503" i="3"/>
  <c r="P503" i="3" s="1"/>
  <c r="N503" i="3"/>
  <c r="M503" i="3"/>
  <c r="L503" i="3"/>
  <c r="O502" i="3"/>
  <c r="P502" i="3" s="1"/>
  <c r="N502" i="3"/>
  <c r="M502" i="3"/>
  <c r="L502" i="3"/>
  <c r="O501" i="3"/>
  <c r="P501" i="3" s="1"/>
  <c r="N501" i="3"/>
  <c r="M501" i="3"/>
  <c r="L501" i="3"/>
  <c r="O500" i="3"/>
  <c r="P500" i="3" s="1"/>
  <c r="N500" i="3"/>
  <c r="M500" i="3"/>
  <c r="L500" i="3"/>
  <c r="O499" i="3"/>
  <c r="P499" i="3" s="1"/>
  <c r="N499" i="3"/>
  <c r="M499" i="3"/>
  <c r="L499" i="3"/>
  <c r="O498" i="3"/>
  <c r="P498" i="3" s="1"/>
  <c r="N498" i="3"/>
  <c r="M498" i="3"/>
  <c r="L498" i="3"/>
  <c r="O497" i="3"/>
  <c r="P497" i="3" s="1"/>
  <c r="N497" i="3"/>
  <c r="M497" i="3"/>
  <c r="L497" i="3"/>
  <c r="O496" i="3"/>
  <c r="P496" i="3" s="1"/>
  <c r="N496" i="3"/>
  <c r="M496" i="3"/>
  <c r="L496" i="3"/>
  <c r="O495" i="3"/>
  <c r="P495" i="3" s="1"/>
  <c r="N495" i="3"/>
  <c r="M495" i="3"/>
  <c r="L495" i="3"/>
  <c r="O494" i="3"/>
  <c r="P494" i="3" s="1"/>
  <c r="N494" i="3"/>
  <c r="M494" i="3"/>
  <c r="L494" i="3"/>
  <c r="O493" i="3"/>
  <c r="P493" i="3" s="1"/>
  <c r="N493" i="3"/>
  <c r="M493" i="3"/>
  <c r="L493" i="3"/>
  <c r="O492" i="3"/>
  <c r="P492" i="3" s="1"/>
  <c r="N492" i="3"/>
  <c r="M492" i="3"/>
  <c r="L492" i="3"/>
  <c r="O491" i="3"/>
  <c r="P491" i="3" s="1"/>
  <c r="N491" i="3"/>
  <c r="M491" i="3"/>
  <c r="L491" i="3"/>
  <c r="O490" i="3"/>
  <c r="P490" i="3" s="1"/>
  <c r="N490" i="3"/>
  <c r="M490" i="3"/>
  <c r="L490" i="3"/>
  <c r="O489" i="3"/>
  <c r="P489" i="3" s="1"/>
  <c r="N489" i="3"/>
  <c r="M489" i="3"/>
  <c r="L489" i="3"/>
  <c r="O488" i="3"/>
  <c r="P488" i="3" s="1"/>
  <c r="N488" i="3"/>
  <c r="M488" i="3"/>
  <c r="L488" i="3"/>
  <c r="O487" i="3"/>
  <c r="P487" i="3" s="1"/>
  <c r="N487" i="3"/>
  <c r="M487" i="3"/>
  <c r="L487" i="3"/>
  <c r="O486" i="3"/>
  <c r="P486" i="3" s="1"/>
  <c r="N486" i="3"/>
  <c r="M486" i="3"/>
  <c r="L486" i="3"/>
  <c r="O485" i="3"/>
  <c r="P485" i="3" s="1"/>
  <c r="N485" i="3"/>
  <c r="M485" i="3"/>
  <c r="L485" i="3"/>
  <c r="O484" i="3"/>
  <c r="P484" i="3" s="1"/>
  <c r="N484" i="3"/>
  <c r="M484" i="3"/>
  <c r="L484" i="3"/>
  <c r="O483" i="3"/>
  <c r="P483" i="3" s="1"/>
  <c r="N483" i="3"/>
  <c r="M483" i="3"/>
  <c r="L483" i="3"/>
  <c r="O482" i="3"/>
  <c r="P482" i="3" s="1"/>
  <c r="N482" i="3"/>
  <c r="M482" i="3"/>
  <c r="L482" i="3"/>
  <c r="O481" i="3"/>
  <c r="P481" i="3" s="1"/>
  <c r="N481" i="3"/>
  <c r="M481" i="3"/>
  <c r="L481" i="3"/>
  <c r="O480" i="3"/>
  <c r="P480" i="3" s="1"/>
  <c r="N480" i="3"/>
  <c r="M480" i="3"/>
  <c r="L480" i="3"/>
  <c r="O479" i="3"/>
  <c r="P479" i="3" s="1"/>
  <c r="N479" i="3"/>
  <c r="M479" i="3"/>
  <c r="L479" i="3"/>
  <c r="O478" i="3"/>
  <c r="P478" i="3" s="1"/>
  <c r="N478" i="3"/>
  <c r="M478" i="3"/>
  <c r="L478" i="3"/>
  <c r="O477" i="3"/>
  <c r="P477" i="3" s="1"/>
  <c r="N477" i="3"/>
  <c r="M477" i="3"/>
  <c r="L477" i="3"/>
  <c r="O476" i="3"/>
  <c r="P476" i="3" s="1"/>
  <c r="N476" i="3"/>
  <c r="M476" i="3"/>
  <c r="L476" i="3"/>
  <c r="O475" i="3"/>
  <c r="P475" i="3" s="1"/>
  <c r="N475" i="3"/>
  <c r="M475" i="3"/>
  <c r="L475" i="3"/>
  <c r="O474" i="3"/>
  <c r="P474" i="3" s="1"/>
  <c r="N474" i="3"/>
  <c r="M474" i="3"/>
  <c r="L474" i="3"/>
  <c r="O473" i="3"/>
  <c r="P473" i="3" s="1"/>
  <c r="N473" i="3"/>
  <c r="M473" i="3"/>
  <c r="L473" i="3"/>
  <c r="O472" i="3"/>
  <c r="P472" i="3" s="1"/>
  <c r="N472" i="3"/>
  <c r="M472" i="3"/>
  <c r="L472" i="3"/>
  <c r="O471" i="3"/>
  <c r="P471" i="3" s="1"/>
  <c r="N471" i="3"/>
  <c r="M471" i="3"/>
  <c r="L471" i="3"/>
  <c r="O470" i="3"/>
  <c r="P470" i="3" s="1"/>
  <c r="N470" i="3"/>
  <c r="M470" i="3"/>
  <c r="L470" i="3"/>
  <c r="O469" i="3"/>
  <c r="P469" i="3" s="1"/>
  <c r="N469" i="3"/>
  <c r="M469" i="3"/>
  <c r="L469" i="3"/>
  <c r="O468" i="3"/>
  <c r="P468" i="3" s="1"/>
  <c r="N468" i="3"/>
  <c r="M468" i="3"/>
  <c r="L468" i="3"/>
  <c r="O467" i="3"/>
  <c r="P467" i="3" s="1"/>
  <c r="N467" i="3"/>
  <c r="M467" i="3"/>
  <c r="L467" i="3"/>
  <c r="O466" i="3"/>
  <c r="P466" i="3" s="1"/>
  <c r="N466" i="3"/>
  <c r="M466" i="3"/>
  <c r="L466" i="3"/>
  <c r="O465" i="3"/>
  <c r="P465" i="3" s="1"/>
  <c r="N465" i="3"/>
  <c r="M465" i="3"/>
  <c r="L465" i="3"/>
  <c r="O464" i="3"/>
  <c r="P464" i="3" s="1"/>
  <c r="N464" i="3"/>
  <c r="M464" i="3"/>
  <c r="L464" i="3"/>
  <c r="O463" i="3"/>
  <c r="P463" i="3" s="1"/>
  <c r="N463" i="3"/>
  <c r="M463" i="3"/>
  <c r="L463" i="3"/>
  <c r="O462" i="3"/>
  <c r="P462" i="3" s="1"/>
  <c r="N462" i="3"/>
  <c r="M462" i="3"/>
  <c r="L462" i="3"/>
  <c r="O461" i="3"/>
  <c r="P461" i="3" s="1"/>
  <c r="N461" i="3"/>
  <c r="M461" i="3"/>
  <c r="L461" i="3"/>
  <c r="O460" i="3"/>
  <c r="P460" i="3" s="1"/>
  <c r="N460" i="3"/>
  <c r="M460" i="3"/>
  <c r="L460" i="3"/>
  <c r="O459" i="3"/>
  <c r="P459" i="3" s="1"/>
  <c r="N459" i="3"/>
  <c r="M459" i="3"/>
  <c r="L459" i="3"/>
  <c r="O458" i="3"/>
  <c r="P458" i="3" s="1"/>
  <c r="N458" i="3"/>
  <c r="M458" i="3"/>
  <c r="L458" i="3"/>
  <c r="O457" i="3"/>
  <c r="P457" i="3" s="1"/>
  <c r="N457" i="3"/>
  <c r="M457" i="3"/>
  <c r="L457" i="3"/>
  <c r="O456" i="3"/>
  <c r="P456" i="3" s="1"/>
  <c r="N456" i="3"/>
  <c r="M456" i="3"/>
  <c r="L456" i="3"/>
  <c r="O455" i="3"/>
  <c r="P455" i="3" s="1"/>
  <c r="N455" i="3"/>
  <c r="M455" i="3"/>
  <c r="L455" i="3"/>
  <c r="O454" i="3"/>
  <c r="P454" i="3" s="1"/>
  <c r="N454" i="3"/>
  <c r="M454" i="3"/>
  <c r="L454" i="3"/>
  <c r="O453" i="3"/>
  <c r="P453" i="3" s="1"/>
  <c r="N453" i="3"/>
  <c r="M453" i="3"/>
  <c r="L453" i="3"/>
  <c r="O452" i="3"/>
  <c r="P452" i="3" s="1"/>
  <c r="N452" i="3"/>
  <c r="M452" i="3"/>
  <c r="L452" i="3"/>
  <c r="O451" i="3"/>
  <c r="P451" i="3" s="1"/>
  <c r="N451" i="3"/>
  <c r="M451" i="3"/>
  <c r="L451" i="3"/>
  <c r="O450" i="3"/>
  <c r="P450" i="3" s="1"/>
  <c r="N450" i="3"/>
  <c r="M450" i="3"/>
  <c r="L450" i="3"/>
  <c r="O449" i="3"/>
  <c r="P449" i="3" s="1"/>
  <c r="N449" i="3"/>
  <c r="M449" i="3"/>
  <c r="L449" i="3"/>
  <c r="O448" i="3"/>
  <c r="P448" i="3" s="1"/>
  <c r="N448" i="3"/>
  <c r="M448" i="3"/>
  <c r="L448" i="3"/>
  <c r="O447" i="3"/>
  <c r="P447" i="3" s="1"/>
  <c r="N447" i="3"/>
  <c r="M447" i="3"/>
  <c r="L447" i="3"/>
  <c r="O446" i="3"/>
  <c r="P446" i="3" s="1"/>
  <c r="N446" i="3"/>
  <c r="M446" i="3"/>
  <c r="L446" i="3"/>
  <c r="O445" i="3"/>
  <c r="P445" i="3" s="1"/>
  <c r="N445" i="3"/>
  <c r="M445" i="3"/>
  <c r="L445" i="3"/>
  <c r="O444" i="3"/>
  <c r="P444" i="3" s="1"/>
  <c r="N444" i="3"/>
  <c r="M444" i="3"/>
  <c r="L444" i="3"/>
  <c r="O443" i="3"/>
  <c r="P443" i="3" s="1"/>
  <c r="N443" i="3"/>
  <c r="M443" i="3"/>
  <c r="L443" i="3"/>
  <c r="O442" i="3"/>
  <c r="P442" i="3" s="1"/>
  <c r="N442" i="3"/>
  <c r="M442" i="3"/>
  <c r="L442" i="3"/>
  <c r="O441" i="3"/>
  <c r="P441" i="3" s="1"/>
  <c r="N441" i="3"/>
  <c r="M441" i="3"/>
  <c r="L441" i="3"/>
  <c r="O440" i="3"/>
  <c r="P440" i="3" s="1"/>
  <c r="N440" i="3"/>
  <c r="M440" i="3"/>
  <c r="L440" i="3"/>
  <c r="O439" i="3"/>
  <c r="P439" i="3" s="1"/>
  <c r="N439" i="3"/>
  <c r="M439" i="3"/>
  <c r="L439" i="3"/>
  <c r="O438" i="3"/>
  <c r="P438" i="3" s="1"/>
  <c r="N438" i="3"/>
  <c r="M438" i="3"/>
  <c r="L438" i="3"/>
  <c r="O437" i="3"/>
  <c r="P437" i="3" s="1"/>
  <c r="N437" i="3"/>
  <c r="M437" i="3"/>
  <c r="L437" i="3"/>
  <c r="O436" i="3"/>
  <c r="P436" i="3" s="1"/>
  <c r="N436" i="3"/>
  <c r="M436" i="3"/>
  <c r="L436" i="3"/>
  <c r="O435" i="3"/>
  <c r="P435" i="3" s="1"/>
  <c r="N435" i="3"/>
  <c r="M435" i="3"/>
  <c r="L435" i="3"/>
  <c r="O434" i="3"/>
  <c r="P434" i="3" s="1"/>
  <c r="N434" i="3"/>
  <c r="M434" i="3"/>
  <c r="L434" i="3"/>
  <c r="O433" i="3"/>
  <c r="P433" i="3" s="1"/>
  <c r="N433" i="3"/>
  <c r="M433" i="3"/>
  <c r="L433" i="3"/>
  <c r="O432" i="3"/>
  <c r="P432" i="3" s="1"/>
  <c r="N432" i="3"/>
  <c r="M432" i="3"/>
  <c r="L432" i="3"/>
  <c r="O431" i="3"/>
  <c r="P431" i="3" s="1"/>
  <c r="N431" i="3"/>
  <c r="M431" i="3"/>
  <c r="L431" i="3"/>
  <c r="O430" i="3"/>
  <c r="P430" i="3" s="1"/>
  <c r="N430" i="3"/>
  <c r="M430" i="3"/>
  <c r="L430" i="3"/>
  <c r="O429" i="3"/>
  <c r="P429" i="3" s="1"/>
  <c r="N429" i="3"/>
  <c r="M429" i="3"/>
  <c r="L429" i="3"/>
  <c r="O428" i="3"/>
  <c r="P428" i="3" s="1"/>
  <c r="N428" i="3"/>
  <c r="M428" i="3"/>
  <c r="L428" i="3"/>
  <c r="O427" i="3"/>
  <c r="P427" i="3" s="1"/>
  <c r="N427" i="3"/>
  <c r="M427" i="3"/>
  <c r="L427" i="3"/>
  <c r="O426" i="3"/>
  <c r="P426" i="3" s="1"/>
  <c r="N426" i="3"/>
  <c r="M426" i="3"/>
  <c r="L426" i="3"/>
  <c r="O425" i="3"/>
  <c r="P425" i="3" s="1"/>
  <c r="N425" i="3"/>
  <c r="M425" i="3"/>
  <c r="L425" i="3"/>
  <c r="O424" i="3"/>
  <c r="P424" i="3" s="1"/>
  <c r="N424" i="3"/>
  <c r="M424" i="3"/>
  <c r="L424" i="3"/>
  <c r="O423" i="3"/>
  <c r="P423" i="3" s="1"/>
  <c r="N423" i="3"/>
  <c r="M423" i="3"/>
  <c r="L423" i="3"/>
  <c r="O422" i="3"/>
  <c r="P422" i="3" s="1"/>
  <c r="N422" i="3"/>
  <c r="M422" i="3"/>
  <c r="L422" i="3"/>
  <c r="O421" i="3"/>
  <c r="P421" i="3" s="1"/>
  <c r="N421" i="3"/>
  <c r="M421" i="3"/>
  <c r="L421" i="3"/>
  <c r="O420" i="3"/>
  <c r="P420" i="3" s="1"/>
  <c r="N420" i="3"/>
  <c r="M420" i="3"/>
  <c r="L420" i="3"/>
  <c r="O419" i="3"/>
  <c r="P419" i="3" s="1"/>
  <c r="N419" i="3"/>
  <c r="M419" i="3"/>
  <c r="L419" i="3"/>
  <c r="O418" i="3"/>
  <c r="P418" i="3" s="1"/>
  <c r="N418" i="3"/>
  <c r="M418" i="3"/>
  <c r="L418" i="3"/>
  <c r="O417" i="3"/>
  <c r="P417" i="3" s="1"/>
  <c r="N417" i="3"/>
  <c r="M417" i="3"/>
  <c r="L417" i="3"/>
  <c r="O416" i="3"/>
  <c r="P416" i="3" s="1"/>
  <c r="N416" i="3"/>
  <c r="M416" i="3"/>
  <c r="L416" i="3"/>
  <c r="O415" i="3"/>
  <c r="P415" i="3" s="1"/>
  <c r="N415" i="3"/>
  <c r="M415" i="3"/>
  <c r="L415" i="3"/>
  <c r="O414" i="3"/>
  <c r="P414" i="3" s="1"/>
  <c r="N414" i="3"/>
  <c r="M414" i="3"/>
  <c r="L414" i="3"/>
  <c r="O413" i="3"/>
  <c r="P413" i="3" s="1"/>
  <c r="N413" i="3"/>
  <c r="M413" i="3"/>
  <c r="L413" i="3"/>
  <c r="O412" i="3"/>
  <c r="P412" i="3" s="1"/>
  <c r="N412" i="3"/>
  <c r="M412" i="3"/>
  <c r="L412" i="3"/>
  <c r="O411" i="3"/>
  <c r="P411" i="3" s="1"/>
  <c r="N411" i="3"/>
  <c r="M411" i="3"/>
  <c r="L411" i="3"/>
  <c r="O410" i="3"/>
  <c r="P410" i="3" s="1"/>
  <c r="N410" i="3"/>
  <c r="M410" i="3"/>
  <c r="L410" i="3"/>
  <c r="O409" i="3"/>
  <c r="P409" i="3" s="1"/>
  <c r="N409" i="3"/>
  <c r="M409" i="3"/>
  <c r="L409" i="3"/>
  <c r="O408" i="3"/>
  <c r="P408" i="3" s="1"/>
  <c r="N408" i="3"/>
  <c r="M408" i="3"/>
  <c r="L408" i="3"/>
  <c r="O407" i="3"/>
  <c r="P407" i="3" s="1"/>
  <c r="N407" i="3"/>
  <c r="M407" i="3"/>
  <c r="L407" i="3"/>
  <c r="O406" i="3"/>
  <c r="P406" i="3" s="1"/>
  <c r="N406" i="3"/>
  <c r="M406" i="3"/>
  <c r="L406" i="3"/>
  <c r="O405" i="3"/>
  <c r="P405" i="3" s="1"/>
  <c r="N405" i="3"/>
  <c r="M405" i="3"/>
  <c r="L405" i="3"/>
  <c r="O404" i="3"/>
  <c r="P404" i="3" s="1"/>
  <c r="N404" i="3"/>
  <c r="M404" i="3"/>
  <c r="L404" i="3"/>
  <c r="O403" i="3"/>
  <c r="P403" i="3" s="1"/>
  <c r="N403" i="3"/>
  <c r="M403" i="3"/>
  <c r="L403" i="3"/>
  <c r="O402" i="3"/>
  <c r="P402" i="3" s="1"/>
  <c r="N402" i="3"/>
  <c r="M402" i="3"/>
  <c r="L402" i="3"/>
  <c r="O401" i="3"/>
  <c r="P401" i="3" s="1"/>
  <c r="N401" i="3"/>
  <c r="M401" i="3"/>
  <c r="L401" i="3"/>
  <c r="O400" i="3"/>
  <c r="P400" i="3" s="1"/>
  <c r="N400" i="3"/>
  <c r="M400" i="3"/>
  <c r="L400" i="3"/>
  <c r="O399" i="3"/>
  <c r="P399" i="3" s="1"/>
  <c r="N399" i="3"/>
  <c r="M399" i="3"/>
  <c r="L399" i="3"/>
  <c r="O398" i="3"/>
  <c r="P398" i="3" s="1"/>
  <c r="N398" i="3"/>
  <c r="M398" i="3"/>
  <c r="L398" i="3"/>
  <c r="O397" i="3"/>
  <c r="P397" i="3" s="1"/>
  <c r="N397" i="3"/>
  <c r="M397" i="3"/>
  <c r="L397" i="3"/>
  <c r="O396" i="3"/>
  <c r="P396" i="3" s="1"/>
  <c r="N396" i="3"/>
  <c r="M396" i="3"/>
  <c r="L396" i="3"/>
  <c r="O395" i="3"/>
  <c r="P395" i="3" s="1"/>
  <c r="N395" i="3"/>
  <c r="M395" i="3"/>
  <c r="L395" i="3"/>
  <c r="O394" i="3"/>
  <c r="P394" i="3" s="1"/>
  <c r="N394" i="3"/>
  <c r="M394" i="3"/>
  <c r="L394" i="3"/>
  <c r="O393" i="3"/>
  <c r="P393" i="3" s="1"/>
  <c r="N393" i="3"/>
  <c r="M393" i="3"/>
  <c r="L393" i="3"/>
  <c r="O392" i="3"/>
  <c r="P392" i="3" s="1"/>
  <c r="N392" i="3"/>
  <c r="M392" i="3"/>
  <c r="L392" i="3"/>
  <c r="O391" i="3"/>
  <c r="P391" i="3" s="1"/>
  <c r="N391" i="3"/>
  <c r="M391" i="3"/>
  <c r="L391" i="3"/>
  <c r="O390" i="3"/>
  <c r="P390" i="3" s="1"/>
  <c r="N390" i="3"/>
  <c r="M390" i="3"/>
  <c r="L390" i="3"/>
  <c r="O389" i="3"/>
  <c r="P389" i="3" s="1"/>
  <c r="N389" i="3"/>
  <c r="M389" i="3"/>
  <c r="L389" i="3"/>
  <c r="O388" i="3"/>
  <c r="P388" i="3" s="1"/>
  <c r="N388" i="3"/>
  <c r="M388" i="3"/>
  <c r="L388" i="3"/>
  <c r="O387" i="3"/>
  <c r="P387" i="3" s="1"/>
  <c r="N387" i="3"/>
  <c r="M387" i="3"/>
  <c r="L387" i="3"/>
  <c r="O386" i="3"/>
  <c r="P386" i="3" s="1"/>
  <c r="N386" i="3"/>
  <c r="M386" i="3"/>
  <c r="L386" i="3"/>
  <c r="O385" i="3"/>
  <c r="P385" i="3" s="1"/>
  <c r="N385" i="3"/>
  <c r="M385" i="3"/>
  <c r="L385" i="3"/>
  <c r="O384" i="3"/>
  <c r="P384" i="3" s="1"/>
  <c r="N384" i="3"/>
  <c r="M384" i="3"/>
  <c r="L384" i="3"/>
  <c r="O383" i="3"/>
  <c r="P383" i="3" s="1"/>
  <c r="N383" i="3"/>
  <c r="M383" i="3"/>
  <c r="L383" i="3"/>
  <c r="O382" i="3"/>
  <c r="P382" i="3" s="1"/>
  <c r="N382" i="3"/>
  <c r="M382" i="3"/>
  <c r="L382" i="3"/>
  <c r="O381" i="3"/>
  <c r="P381" i="3" s="1"/>
  <c r="N381" i="3"/>
  <c r="M381" i="3"/>
  <c r="L381" i="3"/>
  <c r="O380" i="3"/>
  <c r="P380" i="3" s="1"/>
  <c r="N380" i="3"/>
  <c r="M380" i="3"/>
  <c r="L380" i="3"/>
  <c r="O379" i="3"/>
  <c r="P379" i="3" s="1"/>
  <c r="N379" i="3"/>
  <c r="M379" i="3"/>
  <c r="L379" i="3"/>
  <c r="O378" i="3"/>
  <c r="P378" i="3" s="1"/>
  <c r="N378" i="3"/>
  <c r="M378" i="3"/>
  <c r="L378" i="3"/>
  <c r="O377" i="3"/>
  <c r="P377" i="3" s="1"/>
  <c r="N377" i="3"/>
  <c r="M377" i="3"/>
  <c r="L377" i="3"/>
  <c r="O376" i="3"/>
  <c r="P376" i="3" s="1"/>
  <c r="N376" i="3"/>
  <c r="M376" i="3"/>
  <c r="L376" i="3"/>
  <c r="O375" i="3"/>
  <c r="P375" i="3" s="1"/>
  <c r="N375" i="3"/>
  <c r="M375" i="3"/>
  <c r="L375" i="3"/>
  <c r="O374" i="3"/>
  <c r="P374" i="3" s="1"/>
  <c r="N374" i="3"/>
  <c r="M374" i="3"/>
  <c r="L374" i="3"/>
  <c r="O373" i="3"/>
  <c r="P373" i="3" s="1"/>
  <c r="N373" i="3"/>
  <c r="M373" i="3"/>
  <c r="L373" i="3"/>
  <c r="O372" i="3"/>
  <c r="P372" i="3" s="1"/>
  <c r="N372" i="3"/>
  <c r="M372" i="3"/>
  <c r="L372" i="3"/>
  <c r="O371" i="3"/>
  <c r="P371" i="3" s="1"/>
  <c r="N371" i="3"/>
  <c r="M371" i="3"/>
  <c r="L371" i="3"/>
  <c r="O370" i="3"/>
  <c r="P370" i="3" s="1"/>
  <c r="N370" i="3"/>
  <c r="M370" i="3"/>
  <c r="L370" i="3"/>
  <c r="O369" i="3"/>
  <c r="P369" i="3" s="1"/>
  <c r="N369" i="3"/>
  <c r="M369" i="3"/>
  <c r="L369" i="3"/>
  <c r="O368" i="3"/>
  <c r="P368" i="3" s="1"/>
  <c r="N368" i="3"/>
  <c r="M368" i="3"/>
  <c r="L368" i="3"/>
  <c r="O367" i="3"/>
  <c r="P367" i="3" s="1"/>
  <c r="N367" i="3"/>
  <c r="M367" i="3"/>
  <c r="L367" i="3"/>
  <c r="O366" i="3"/>
  <c r="P366" i="3" s="1"/>
  <c r="N366" i="3"/>
  <c r="M366" i="3"/>
  <c r="L366" i="3"/>
  <c r="O365" i="3"/>
  <c r="P365" i="3" s="1"/>
  <c r="N365" i="3"/>
  <c r="M365" i="3"/>
  <c r="L365" i="3"/>
  <c r="O364" i="3"/>
  <c r="P364" i="3" s="1"/>
  <c r="N364" i="3"/>
  <c r="M364" i="3"/>
  <c r="L364" i="3"/>
  <c r="O363" i="3"/>
  <c r="P363" i="3" s="1"/>
  <c r="N363" i="3"/>
  <c r="M363" i="3"/>
  <c r="L363" i="3"/>
  <c r="O362" i="3"/>
  <c r="P362" i="3" s="1"/>
  <c r="N362" i="3"/>
  <c r="M362" i="3"/>
  <c r="L362" i="3"/>
  <c r="O361" i="3"/>
  <c r="P361" i="3" s="1"/>
  <c r="N361" i="3"/>
  <c r="M361" i="3"/>
  <c r="L361" i="3"/>
  <c r="O360" i="3"/>
  <c r="P360" i="3" s="1"/>
  <c r="N360" i="3"/>
  <c r="M360" i="3"/>
  <c r="L360" i="3"/>
  <c r="O359" i="3"/>
  <c r="P359" i="3" s="1"/>
  <c r="N359" i="3"/>
  <c r="M359" i="3"/>
  <c r="L359" i="3"/>
  <c r="O358" i="3"/>
  <c r="P358" i="3" s="1"/>
  <c r="N358" i="3"/>
  <c r="M358" i="3"/>
  <c r="L358" i="3"/>
  <c r="O357" i="3"/>
  <c r="P357" i="3" s="1"/>
  <c r="N357" i="3"/>
  <c r="M357" i="3"/>
  <c r="L357" i="3"/>
  <c r="O356" i="3"/>
  <c r="P356" i="3" s="1"/>
  <c r="N356" i="3"/>
  <c r="M356" i="3"/>
  <c r="L356" i="3"/>
  <c r="O355" i="3"/>
  <c r="P355" i="3" s="1"/>
  <c r="N355" i="3"/>
  <c r="M355" i="3"/>
  <c r="L355" i="3"/>
  <c r="O354" i="3"/>
  <c r="P354" i="3" s="1"/>
  <c r="N354" i="3"/>
  <c r="M354" i="3"/>
  <c r="L354" i="3"/>
  <c r="O353" i="3"/>
  <c r="P353" i="3" s="1"/>
  <c r="N353" i="3"/>
  <c r="M353" i="3"/>
  <c r="L353" i="3"/>
  <c r="O352" i="3"/>
  <c r="P352" i="3" s="1"/>
  <c r="N352" i="3"/>
  <c r="M352" i="3"/>
  <c r="L352" i="3"/>
  <c r="O351" i="3"/>
  <c r="P351" i="3" s="1"/>
  <c r="N351" i="3"/>
  <c r="M351" i="3"/>
  <c r="L351" i="3"/>
  <c r="O350" i="3"/>
  <c r="P350" i="3" s="1"/>
  <c r="N350" i="3"/>
  <c r="M350" i="3"/>
  <c r="L350" i="3"/>
  <c r="O349" i="3"/>
  <c r="P349" i="3" s="1"/>
  <c r="N349" i="3"/>
  <c r="M349" i="3"/>
  <c r="L349" i="3"/>
  <c r="O348" i="3"/>
  <c r="P348" i="3" s="1"/>
  <c r="N348" i="3"/>
  <c r="M348" i="3"/>
  <c r="L348" i="3"/>
  <c r="O347" i="3"/>
  <c r="P347" i="3" s="1"/>
  <c r="N347" i="3"/>
  <c r="M347" i="3"/>
  <c r="L347" i="3"/>
  <c r="O346" i="3"/>
  <c r="P346" i="3" s="1"/>
  <c r="N346" i="3"/>
  <c r="M346" i="3"/>
  <c r="L346" i="3"/>
  <c r="O345" i="3"/>
  <c r="P345" i="3" s="1"/>
  <c r="N345" i="3"/>
  <c r="M345" i="3"/>
  <c r="L345" i="3"/>
  <c r="O344" i="3"/>
  <c r="P344" i="3" s="1"/>
  <c r="N344" i="3"/>
  <c r="M344" i="3"/>
  <c r="L344" i="3"/>
  <c r="O343" i="3"/>
  <c r="P343" i="3" s="1"/>
  <c r="N343" i="3"/>
  <c r="M343" i="3"/>
  <c r="L343" i="3"/>
  <c r="O342" i="3"/>
  <c r="P342" i="3" s="1"/>
  <c r="N342" i="3"/>
  <c r="M342" i="3"/>
  <c r="L342" i="3"/>
  <c r="O341" i="3"/>
  <c r="P341" i="3" s="1"/>
  <c r="N341" i="3"/>
  <c r="M341" i="3"/>
  <c r="L341" i="3"/>
  <c r="O340" i="3"/>
  <c r="P340" i="3" s="1"/>
  <c r="N340" i="3"/>
  <c r="M340" i="3"/>
  <c r="L340" i="3"/>
  <c r="O339" i="3"/>
  <c r="P339" i="3" s="1"/>
  <c r="N339" i="3"/>
  <c r="M339" i="3"/>
  <c r="L339" i="3"/>
  <c r="O338" i="3"/>
  <c r="P338" i="3" s="1"/>
  <c r="N338" i="3"/>
  <c r="M338" i="3"/>
  <c r="L338" i="3"/>
  <c r="O337" i="3"/>
  <c r="P337" i="3" s="1"/>
  <c r="N337" i="3"/>
  <c r="M337" i="3"/>
  <c r="L337" i="3"/>
  <c r="O336" i="3"/>
  <c r="P336" i="3" s="1"/>
  <c r="N336" i="3"/>
  <c r="M336" i="3"/>
  <c r="L336" i="3"/>
  <c r="O335" i="3"/>
  <c r="P335" i="3" s="1"/>
  <c r="N335" i="3"/>
  <c r="M335" i="3"/>
  <c r="L335" i="3"/>
  <c r="O334" i="3"/>
  <c r="P334" i="3" s="1"/>
  <c r="N334" i="3"/>
  <c r="M334" i="3"/>
  <c r="L334" i="3"/>
  <c r="O333" i="3"/>
  <c r="P333" i="3" s="1"/>
  <c r="N333" i="3"/>
  <c r="M333" i="3"/>
  <c r="L333" i="3"/>
  <c r="O332" i="3"/>
  <c r="P332" i="3" s="1"/>
  <c r="N332" i="3"/>
  <c r="M332" i="3"/>
  <c r="L332" i="3"/>
  <c r="O331" i="3"/>
  <c r="P331" i="3" s="1"/>
  <c r="N331" i="3"/>
  <c r="M331" i="3"/>
  <c r="L331" i="3"/>
  <c r="O330" i="3"/>
  <c r="P330" i="3" s="1"/>
  <c r="N330" i="3"/>
  <c r="M330" i="3"/>
  <c r="L330" i="3"/>
  <c r="O329" i="3"/>
  <c r="P329" i="3" s="1"/>
  <c r="N329" i="3"/>
  <c r="M329" i="3"/>
  <c r="L329" i="3"/>
  <c r="O328" i="3"/>
  <c r="P328" i="3" s="1"/>
  <c r="N328" i="3"/>
  <c r="M328" i="3"/>
  <c r="L328" i="3"/>
  <c r="O327" i="3"/>
  <c r="P327" i="3" s="1"/>
  <c r="N327" i="3"/>
  <c r="M327" i="3"/>
  <c r="L327" i="3"/>
  <c r="O326" i="3"/>
  <c r="P326" i="3" s="1"/>
  <c r="N326" i="3"/>
  <c r="M326" i="3"/>
  <c r="L326" i="3"/>
  <c r="O325" i="3"/>
  <c r="P325" i="3" s="1"/>
  <c r="N325" i="3"/>
  <c r="M325" i="3"/>
  <c r="L325" i="3"/>
  <c r="O324" i="3"/>
  <c r="P324" i="3" s="1"/>
  <c r="N324" i="3"/>
  <c r="M324" i="3"/>
  <c r="L324" i="3"/>
  <c r="O323" i="3"/>
  <c r="P323" i="3" s="1"/>
  <c r="N323" i="3"/>
  <c r="M323" i="3"/>
  <c r="L323" i="3"/>
  <c r="O322" i="3"/>
  <c r="P322" i="3" s="1"/>
  <c r="N322" i="3"/>
  <c r="M322" i="3"/>
  <c r="L322" i="3"/>
  <c r="O321" i="3"/>
  <c r="P321" i="3" s="1"/>
  <c r="N321" i="3"/>
  <c r="M321" i="3"/>
  <c r="L321" i="3"/>
  <c r="O320" i="3"/>
  <c r="P320" i="3" s="1"/>
  <c r="N320" i="3"/>
  <c r="M320" i="3"/>
  <c r="L320" i="3"/>
  <c r="O319" i="3"/>
  <c r="P319" i="3" s="1"/>
  <c r="N319" i="3"/>
  <c r="M319" i="3"/>
  <c r="L319" i="3"/>
  <c r="O318" i="3"/>
  <c r="P318" i="3" s="1"/>
  <c r="N318" i="3"/>
  <c r="M318" i="3"/>
  <c r="L318" i="3"/>
  <c r="O317" i="3"/>
  <c r="P317" i="3" s="1"/>
  <c r="N317" i="3"/>
  <c r="M317" i="3"/>
  <c r="L317" i="3"/>
  <c r="O316" i="3"/>
  <c r="P316" i="3" s="1"/>
  <c r="N316" i="3"/>
  <c r="M316" i="3"/>
  <c r="L316" i="3"/>
  <c r="O315" i="3"/>
  <c r="P315" i="3" s="1"/>
  <c r="N315" i="3"/>
  <c r="M315" i="3"/>
  <c r="L315" i="3"/>
  <c r="O314" i="3"/>
  <c r="P314" i="3" s="1"/>
  <c r="N314" i="3"/>
  <c r="M314" i="3"/>
  <c r="L314" i="3"/>
  <c r="O313" i="3"/>
  <c r="P313" i="3" s="1"/>
  <c r="N313" i="3"/>
  <c r="M313" i="3"/>
  <c r="L313" i="3"/>
  <c r="O312" i="3"/>
  <c r="P312" i="3" s="1"/>
  <c r="N312" i="3"/>
  <c r="M312" i="3"/>
  <c r="L312" i="3"/>
  <c r="O311" i="3"/>
  <c r="P311" i="3" s="1"/>
  <c r="N311" i="3"/>
  <c r="M311" i="3"/>
  <c r="L311" i="3"/>
  <c r="O310" i="3"/>
  <c r="P310" i="3" s="1"/>
  <c r="N310" i="3"/>
  <c r="M310" i="3"/>
  <c r="L310" i="3"/>
  <c r="O309" i="3"/>
  <c r="P309" i="3" s="1"/>
  <c r="N309" i="3"/>
  <c r="M309" i="3"/>
  <c r="L309" i="3"/>
  <c r="O308" i="3"/>
  <c r="P308" i="3" s="1"/>
  <c r="N308" i="3"/>
  <c r="M308" i="3"/>
  <c r="L308" i="3"/>
  <c r="O307" i="3"/>
  <c r="P307" i="3" s="1"/>
  <c r="N307" i="3"/>
  <c r="M307" i="3"/>
  <c r="L307" i="3"/>
  <c r="O306" i="3"/>
  <c r="P306" i="3" s="1"/>
  <c r="N306" i="3"/>
  <c r="M306" i="3"/>
  <c r="L306" i="3"/>
  <c r="O305" i="3"/>
  <c r="P305" i="3" s="1"/>
  <c r="N305" i="3"/>
  <c r="M305" i="3"/>
  <c r="L305" i="3"/>
  <c r="O304" i="3"/>
  <c r="P304" i="3" s="1"/>
  <c r="N304" i="3"/>
  <c r="M304" i="3"/>
  <c r="L304" i="3"/>
  <c r="O303" i="3"/>
  <c r="P303" i="3" s="1"/>
  <c r="N303" i="3"/>
  <c r="M303" i="3"/>
  <c r="L303" i="3"/>
  <c r="O302" i="3"/>
  <c r="P302" i="3" s="1"/>
  <c r="N302" i="3"/>
  <c r="M302" i="3"/>
  <c r="L302" i="3"/>
  <c r="O301" i="3"/>
  <c r="P301" i="3" s="1"/>
  <c r="N301" i="3"/>
  <c r="M301" i="3"/>
  <c r="L301" i="3"/>
  <c r="O300" i="3"/>
  <c r="P300" i="3" s="1"/>
  <c r="N300" i="3"/>
  <c r="M300" i="3"/>
  <c r="L300" i="3"/>
  <c r="O299" i="3"/>
  <c r="P299" i="3" s="1"/>
  <c r="N299" i="3"/>
  <c r="M299" i="3"/>
  <c r="L299" i="3"/>
  <c r="O298" i="3"/>
  <c r="P298" i="3" s="1"/>
  <c r="N298" i="3"/>
  <c r="M298" i="3"/>
  <c r="L298" i="3"/>
  <c r="O297" i="3"/>
  <c r="P297" i="3" s="1"/>
  <c r="N297" i="3"/>
  <c r="M297" i="3"/>
  <c r="L297" i="3"/>
  <c r="O296" i="3"/>
  <c r="P296" i="3" s="1"/>
  <c r="N296" i="3"/>
  <c r="M296" i="3"/>
  <c r="L296" i="3"/>
  <c r="O295" i="3"/>
  <c r="P295" i="3" s="1"/>
  <c r="N295" i="3"/>
  <c r="M295" i="3"/>
  <c r="L295" i="3"/>
  <c r="O294" i="3"/>
  <c r="P294" i="3" s="1"/>
  <c r="N294" i="3"/>
  <c r="M294" i="3"/>
  <c r="L294" i="3"/>
  <c r="O293" i="3"/>
  <c r="P293" i="3" s="1"/>
  <c r="N293" i="3"/>
  <c r="M293" i="3"/>
  <c r="L293" i="3"/>
  <c r="O292" i="3"/>
  <c r="P292" i="3" s="1"/>
  <c r="N292" i="3"/>
  <c r="M292" i="3"/>
  <c r="L292" i="3"/>
  <c r="O291" i="3"/>
  <c r="P291" i="3" s="1"/>
  <c r="N291" i="3"/>
  <c r="M291" i="3"/>
  <c r="L291" i="3"/>
  <c r="O290" i="3"/>
  <c r="P290" i="3" s="1"/>
  <c r="N290" i="3"/>
  <c r="M290" i="3"/>
  <c r="L290" i="3"/>
  <c r="O289" i="3"/>
  <c r="P289" i="3" s="1"/>
  <c r="N289" i="3"/>
  <c r="M289" i="3"/>
  <c r="L289" i="3"/>
  <c r="O288" i="3"/>
  <c r="P288" i="3" s="1"/>
  <c r="N288" i="3"/>
  <c r="M288" i="3"/>
  <c r="L288" i="3"/>
  <c r="O287" i="3"/>
  <c r="P287" i="3" s="1"/>
  <c r="N287" i="3"/>
  <c r="M287" i="3"/>
  <c r="L287" i="3"/>
  <c r="O286" i="3"/>
  <c r="P286" i="3" s="1"/>
  <c r="N286" i="3"/>
  <c r="M286" i="3"/>
  <c r="L286" i="3"/>
  <c r="O285" i="3"/>
  <c r="P285" i="3" s="1"/>
  <c r="N285" i="3"/>
  <c r="M285" i="3"/>
  <c r="L285" i="3"/>
  <c r="O284" i="3"/>
  <c r="P284" i="3" s="1"/>
  <c r="N284" i="3"/>
  <c r="M284" i="3"/>
  <c r="L284" i="3"/>
  <c r="O283" i="3"/>
  <c r="P283" i="3" s="1"/>
  <c r="N283" i="3"/>
  <c r="M283" i="3"/>
  <c r="L283" i="3"/>
  <c r="O282" i="3"/>
  <c r="P282" i="3" s="1"/>
  <c r="N282" i="3"/>
  <c r="M282" i="3"/>
  <c r="L282" i="3"/>
  <c r="O281" i="3"/>
  <c r="P281" i="3" s="1"/>
  <c r="N281" i="3"/>
  <c r="M281" i="3"/>
  <c r="L281" i="3"/>
  <c r="O280" i="3"/>
  <c r="P280" i="3" s="1"/>
  <c r="N280" i="3"/>
  <c r="M280" i="3"/>
  <c r="L280" i="3"/>
  <c r="O279" i="3"/>
  <c r="P279" i="3" s="1"/>
  <c r="N279" i="3"/>
  <c r="M279" i="3"/>
  <c r="L279" i="3"/>
  <c r="O278" i="3"/>
  <c r="P278" i="3" s="1"/>
  <c r="N278" i="3"/>
  <c r="M278" i="3"/>
  <c r="L278" i="3"/>
  <c r="O277" i="3"/>
  <c r="P277" i="3" s="1"/>
  <c r="N277" i="3"/>
  <c r="M277" i="3"/>
  <c r="L277" i="3"/>
  <c r="O276" i="3"/>
  <c r="P276" i="3" s="1"/>
  <c r="N276" i="3"/>
  <c r="M276" i="3"/>
  <c r="L276" i="3"/>
  <c r="O275" i="3"/>
  <c r="P275" i="3" s="1"/>
  <c r="N275" i="3"/>
  <c r="M275" i="3"/>
  <c r="L275" i="3"/>
  <c r="O274" i="3"/>
  <c r="P274" i="3" s="1"/>
  <c r="N274" i="3"/>
  <c r="M274" i="3"/>
  <c r="L274" i="3"/>
  <c r="O273" i="3"/>
  <c r="P273" i="3" s="1"/>
  <c r="N273" i="3"/>
  <c r="M273" i="3"/>
  <c r="L273" i="3"/>
  <c r="O272" i="3"/>
  <c r="P272" i="3" s="1"/>
  <c r="N272" i="3"/>
  <c r="M272" i="3"/>
  <c r="L272" i="3"/>
  <c r="O271" i="3"/>
  <c r="P271" i="3" s="1"/>
  <c r="N271" i="3"/>
  <c r="M271" i="3"/>
  <c r="L271" i="3"/>
  <c r="O270" i="3"/>
  <c r="P270" i="3" s="1"/>
  <c r="N270" i="3"/>
  <c r="M270" i="3"/>
  <c r="L270" i="3"/>
  <c r="O269" i="3"/>
  <c r="P269" i="3" s="1"/>
  <c r="N269" i="3"/>
  <c r="M269" i="3"/>
  <c r="L269" i="3"/>
  <c r="O268" i="3"/>
  <c r="P268" i="3" s="1"/>
  <c r="N268" i="3"/>
  <c r="M268" i="3"/>
  <c r="L268" i="3"/>
  <c r="O267" i="3"/>
  <c r="P267" i="3" s="1"/>
  <c r="N267" i="3"/>
  <c r="M267" i="3"/>
  <c r="L267" i="3"/>
  <c r="O266" i="3"/>
  <c r="P266" i="3" s="1"/>
  <c r="N266" i="3"/>
  <c r="M266" i="3"/>
  <c r="L266" i="3"/>
  <c r="O265" i="3"/>
  <c r="P265" i="3" s="1"/>
  <c r="N265" i="3"/>
  <c r="M265" i="3"/>
  <c r="L265" i="3"/>
  <c r="O264" i="3"/>
  <c r="P264" i="3" s="1"/>
  <c r="N264" i="3"/>
  <c r="M264" i="3"/>
  <c r="L264" i="3"/>
  <c r="O263" i="3"/>
  <c r="P263" i="3" s="1"/>
  <c r="N263" i="3"/>
  <c r="M263" i="3"/>
  <c r="L263" i="3"/>
  <c r="O262" i="3"/>
  <c r="P262" i="3" s="1"/>
  <c r="N262" i="3"/>
  <c r="M262" i="3"/>
  <c r="L262" i="3"/>
  <c r="O261" i="3"/>
  <c r="P261" i="3" s="1"/>
  <c r="N261" i="3"/>
  <c r="M261" i="3"/>
  <c r="L261" i="3"/>
  <c r="O260" i="3"/>
  <c r="P260" i="3" s="1"/>
  <c r="N260" i="3"/>
  <c r="M260" i="3"/>
  <c r="L260" i="3"/>
  <c r="O259" i="3"/>
  <c r="P259" i="3" s="1"/>
  <c r="N259" i="3"/>
  <c r="M259" i="3"/>
  <c r="L259" i="3"/>
  <c r="O258" i="3"/>
  <c r="P258" i="3" s="1"/>
  <c r="N258" i="3"/>
  <c r="M258" i="3"/>
  <c r="L258" i="3"/>
  <c r="O257" i="3"/>
  <c r="P257" i="3" s="1"/>
  <c r="N257" i="3"/>
  <c r="M257" i="3"/>
  <c r="L257" i="3"/>
  <c r="O256" i="3"/>
  <c r="P256" i="3" s="1"/>
  <c r="N256" i="3"/>
  <c r="M256" i="3"/>
  <c r="L256" i="3"/>
  <c r="O255" i="3"/>
  <c r="P255" i="3" s="1"/>
  <c r="N255" i="3"/>
  <c r="M255" i="3"/>
  <c r="L255" i="3"/>
  <c r="O254" i="3"/>
  <c r="P254" i="3" s="1"/>
  <c r="N254" i="3"/>
  <c r="M254" i="3"/>
  <c r="L254" i="3"/>
  <c r="O253" i="3"/>
  <c r="P253" i="3" s="1"/>
  <c r="N253" i="3"/>
  <c r="M253" i="3"/>
  <c r="L253" i="3"/>
  <c r="O252" i="3"/>
  <c r="P252" i="3" s="1"/>
  <c r="N252" i="3"/>
  <c r="M252" i="3"/>
  <c r="L252" i="3"/>
  <c r="O251" i="3"/>
  <c r="P251" i="3" s="1"/>
  <c r="N251" i="3"/>
  <c r="M251" i="3"/>
  <c r="L251" i="3"/>
  <c r="O250" i="3"/>
  <c r="P250" i="3" s="1"/>
  <c r="N250" i="3"/>
  <c r="M250" i="3"/>
  <c r="L250" i="3"/>
  <c r="O249" i="3"/>
  <c r="P249" i="3" s="1"/>
  <c r="N249" i="3"/>
  <c r="M249" i="3"/>
  <c r="L249" i="3"/>
  <c r="O248" i="3"/>
  <c r="P248" i="3" s="1"/>
  <c r="N248" i="3"/>
  <c r="M248" i="3"/>
  <c r="L248" i="3"/>
  <c r="O247" i="3"/>
  <c r="P247" i="3" s="1"/>
  <c r="N247" i="3"/>
  <c r="M247" i="3"/>
  <c r="L247" i="3"/>
  <c r="O246" i="3"/>
  <c r="P246" i="3" s="1"/>
  <c r="N246" i="3"/>
  <c r="M246" i="3"/>
  <c r="L246" i="3"/>
  <c r="O245" i="3"/>
  <c r="P245" i="3" s="1"/>
  <c r="N245" i="3"/>
  <c r="M245" i="3"/>
  <c r="L245" i="3"/>
  <c r="O244" i="3"/>
  <c r="P244" i="3" s="1"/>
  <c r="N244" i="3"/>
  <c r="M244" i="3"/>
  <c r="L244" i="3"/>
  <c r="O243" i="3"/>
  <c r="P243" i="3" s="1"/>
  <c r="N243" i="3"/>
  <c r="M243" i="3"/>
  <c r="L243" i="3"/>
  <c r="O242" i="3"/>
  <c r="P242" i="3" s="1"/>
  <c r="N242" i="3"/>
  <c r="M242" i="3"/>
  <c r="L242" i="3"/>
  <c r="O241" i="3"/>
  <c r="P241" i="3" s="1"/>
  <c r="N241" i="3"/>
  <c r="M241" i="3"/>
  <c r="L241" i="3"/>
  <c r="O240" i="3"/>
  <c r="P240" i="3" s="1"/>
  <c r="N240" i="3"/>
  <c r="M240" i="3"/>
  <c r="L240" i="3"/>
  <c r="O239" i="3"/>
  <c r="P239" i="3" s="1"/>
  <c r="N239" i="3"/>
  <c r="M239" i="3"/>
  <c r="L239" i="3"/>
  <c r="O238" i="3"/>
  <c r="P238" i="3" s="1"/>
  <c r="N238" i="3"/>
  <c r="M238" i="3"/>
  <c r="L238" i="3"/>
  <c r="O237" i="3"/>
  <c r="P237" i="3" s="1"/>
  <c r="N237" i="3"/>
  <c r="M237" i="3"/>
  <c r="L237" i="3"/>
  <c r="O236" i="3"/>
  <c r="P236" i="3" s="1"/>
  <c r="N236" i="3"/>
  <c r="M236" i="3"/>
  <c r="L236" i="3"/>
  <c r="O235" i="3"/>
  <c r="P235" i="3" s="1"/>
  <c r="N235" i="3"/>
  <c r="M235" i="3"/>
  <c r="L235" i="3"/>
  <c r="O234" i="3"/>
  <c r="P234" i="3" s="1"/>
  <c r="N234" i="3"/>
  <c r="M234" i="3"/>
  <c r="L234" i="3"/>
  <c r="O233" i="3"/>
  <c r="P233" i="3" s="1"/>
  <c r="N233" i="3"/>
  <c r="M233" i="3"/>
  <c r="L233" i="3"/>
  <c r="O232" i="3"/>
  <c r="P232" i="3" s="1"/>
  <c r="N232" i="3"/>
  <c r="M232" i="3"/>
  <c r="L232" i="3"/>
  <c r="O231" i="3"/>
  <c r="P231" i="3" s="1"/>
  <c r="N231" i="3"/>
  <c r="M231" i="3"/>
  <c r="L231" i="3"/>
  <c r="O230" i="3"/>
  <c r="P230" i="3" s="1"/>
  <c r="N230" i="3"/>
  <c r="M230" i="3"/>
  <c r="L230" i="3"/>
  <c r="O229" i="3"/>
  <c r="P229" i="3" s="1"/>
  <c r="N229" i="3"/>
  <c r="M229" i="3"/>
  <c r="L229" i="3"/>
  <c r="O228" i="3"/>
  <c r="P228" i="3" s="1"/>
  <c r="N228" i="3"/>
  <c r="M228" i="3"/>
  <c r="L228" i="3"/>
  <c r="O227" i="3"/>
  <c r="P227" i="3" s="1"/>
  <c r="N227" i="3"/>
  <c r="M227" i="3"/>
  <c r="L227" i="3"/>
  <c r="O226" i="3"/>
  <c r="P226" i="3" s="1"/>
  <c r="N226" i="3"/>
  <c r="M226" i="3"/>
  <c r="L226" i="3"/>
  <c r="O225" i="3"/>
  <c r="P225" i="3" s="1"/>
  <c r="N225" i="3"/>
  <c r="M225" i="3"/>
  <c r="L225" i="3"/>
  <c r="O224" i="3"/>
  <c r="P224" i="3" s="1"/>
  <c r="N224" i="3"/>
  <c r="M224" i="3"/>
  <c r="L224" i="3"/>
  <c r="O223" i="3"/>
  <c r="P223" i="3" s="1"/>
  <c r="N223" i="3"/>
  <c r="M223" i="3"/>
  <c r="L223" i="3"/>
  <c r="O222" i="3"/>
  <c r="P222" i="3" s="1"/>
  <c r="N222" i="3"/>
  <c r="M222" i="3"/>
  <c r="L222" i="3"/>
  <c r="O221" i="3"/>
  <c r="P221" i="3" s="1"/>
  <c r="N221" i="3"/>
  <c r="M221" i="3"/>
  <c r="L221" i="3"/>
  <c r="O220" i="3"/>
  <c r="P220" i="3" s="1"/>
  <c r="N220" i="3"/>
  <c r="M220" i="3"/>
  <c r="L220" i="3"/>
  <c r="O219" i="3"/>
  <c r="P219" i="3" s="1"/>
  <c r="N219" i="3"/>
  <c r="M219" i="3"/>
  <c r="L219" i="3"/>
  <c r="O218" i="3"/>
  <c r="P218" i="3" s="1"/>
  <c r="N218" i="3"/>
  <c r="M218" i="3"/>
  <c r="L218" i="3"/>
  <c r="O217" i="3"/>
  <c r="P217" i="3" s="1"/>
  <c r="N217" i="3"/>
  <c r="M217" i="3"/>
  <c r="L217" i="3"/>
  <c r="O216" i="3"/>
  <c r="P216" i="3" s="1"/>
  <c r="N216" i="3"/>
  <c r="M216" i="3"/>
  <c r="L216" i="3"/>
  <c r="O215" i="3"/>
  <c r="P215" i="3" s="1"/>
  <c r="N215" i="3"/>
  <c r="M215" i="3"/>
  <c r="L215" i="3"/>
  <c r="O214" i="3"/>
  <c r="P214" i="3" s="1"/>
  <c r="N214" i="3"/>
  <c r="M214" i="3"/>
  <c r="L214" i="3"/>
  <c r="O213" i="3"/>
  <c r="P213" i="3" s="1"/>
  <c r="N213" i="3"/>
  <c r="M213" i="3"/>
  <c r="L213" i="3"/>
  <c r="O212" i="3"/>
  <c r="P212" i="3" s="1"/>
  <c r="N212" i="3"/>
  <c r="M212" i="3"/>
  <c r="L212" i="3"/>
  <c r="O211" i="3"/>
  <c r="P211" i="3" s="1"/>
  <c r="N211" i="3"/>
  <c r="M211" i="3"/>
  <c r="L211" i="3"/>
  <c r="O210" i="3"/>
  <c r="P210" i="3" s="1"/>
  <c r="N210" i="3"/>
  <c r="M210" i="3"/>
  <c r="L210" i="3"/>
  <c r="O209" i="3"/>
  <c r="P209" i="3" s="1"/>
  <c r="N209" i="3"/>
  <c r="M209" i="3"/>
  <c r="L209" i="3"/>
  <c r="O208" i="3"/>
  <c r="P208" i="3" s="1"/>
  <c r="N208" i="3"/>
  <c r="M208" i="3"/>
  <c r="L208" i="3"/>
  <c r="O207" i="3"/>
  <c r="P207" i="3" s="1"/>
  <c r="N207" i="3"/>
  <c r="M207" i="3"/>
  <c r="L207" i="3"/>
  <c r="O206" i="3"/>
  <c r="P206" i="3" s="1"/>
  <c r="N206" i="3"/>
  <c r="M206" i="3"/>
  <c r="L206" i="3"/>
  <c r="O205" i="3"/>
  <c r="P205" i="3" s="1"/>
  <c r="N205" i="3"/>
  <c r="M205" i="3"/>
  <c r="L205" i="3"/>
  <c r="O204" i="3"/>
  <c r="P204" i="3" s="1"/>
  <c r="N204" i="3"/>
  <c r="M204" i="3"/>
  <c r="L204" i="3"/>
  <c r="O203" i="3"/>
  <c r="P203" i="3" s="1"/>
  <c r="N203" i="3"/>
  <c r="M203" i="3"/>
  <c r="L203" i="3"/>
  <c r="O202" i="3"/>
  <c r="P202" i="3" s="1"/>
  <c r="N202" i="3"/>
  <c r="M202" i="3"/>
  <c r="L202" i="3"/>
  <c r="O201" i="3"/>
  <c r="P201" i="3" s="1"/>
  <c r="N201" i="3"/>
  <c r="M201" i="3"/>
  <c r="L201" i="3"/>
  <c r="O200" i="3"/>
  <c r="P200" i="3" s="1"/>
  <c r="N200" i="3"/>
  <c r="M200" i="3"/>
  <c r="L200" i="3"/>
  <c r="O199" i="3"/>
  <c r="P199" i="3" s="1"/>
  <c r="N199" i="3"/>
  <c r="M199" i="3"/>
  <c r="L199" i="3"/>
  <c r="O198" i="3"/>
  <c r="P198" i="3" s="1"/>
  <c r="N198" i="3"/>
  <c r="M198" i="3"/>
  <c r="L198" i="3"/>
  <c r="O197" i="3"/>
  <c r="P197" i="3" s="1"/>
  <c r="N197" i="3"/>
  <c r="M197" i="3"/>
  <c r="L197" i="3"/>
  <c r="O196" i="3"/>
  <c r="P196" i="3" s="1"/>
  <c r="N196" i="3"/>
  <c r="M196" i="3"/>
  <c r="L196" i="3"/>
  <c r="O195" i="3"/>
  <c r="P195" i="3" s="1"/>
  <c r="N195" i="3"/>
  <c r="M195" i="3"/>
  <c r="L195" i="3"/>
  <c r="O194" i="3"/>
  <c r="P194" i="3" s="1"/>
  <c r="N194" i="3"/>
  <c r="M194" i="3"/>
  <c r="L194" i="3"/>
  <c r="O193" i="3"/>
  <c r="P193" i="3" s="1"/>
  <c r="N193" i="3"/>
  <c r="M193" i="3"/>
  <c r="L193" i="3"/>
  <c r="O192" i="3"/>
  <c r="P192" i="3" s="1"/>
  <c r="N192" i="3"/>
  <c r="M192" i="3"/>
  <c r="L192" i="3"/>
  <c r="O191" i="3"/>
  <c r="P191" i="3" s="1"/>
  <c r="N191" i="3"/>
  <c r="M191" i="3"/>
  <c r="L191" i="3"/>
  <c r="O190" i="3"/>
  <c r="P190" i="3" s="1"/>
  <c r="N190" i="3"/>
  <c r="M190" i="3"/>
  <c r="L190" i="3"/>
  <c r="O189" i="3"/>
  <c r="P189" i="3" s="1"/>
  <c r="N189" i="3"/>
  <c r="M189" i="3"/>
  <c r="L189" i="3"/>
  <c r="O188" i="3"/>
  <c r="P188" i="3" s="1"/>
  <c r="N188" i="3"/>
  <c r="M188" i="3"/>
  <c r="L188" i="3"/>
  <c r="O187" i="3"/>
  <c r="P187" i="3" s="1"/>
  <c r="N187" i="3"/>
  <c r="M187" i="3"/>
  <c r="L187" i="3"/>
  <c r="O186" i="3"/>
  <c r="P186" i="3" s="1"/>
  <c r="N186" i="3"/>
  <c r="M186" i="3"/>
  <c r="L186" i="3"/>
  <c r="O185" i="3"/>
  <c r="P185" i="3" s="1"/>
  <c r="N185" i="3"/>
  <c r="M185" i="3"/>
  <c r="L185" i="3"/>
  <c r="O184" i="3"/>
  <c r="P184" i="3" s="1"/>
  <c r="N184" i="3"/>
  <c r="M184" i="3"/>
  <c r="L184" i="3"/>
  <c r="O183" i="3"/>
  <c r="P183" i="3" s="1"/>
  <c r="N183" i="3"/>
  <c r="M183" i="3"/>
  <c r="L183" i="3"/>
  <c r="O182" i="3"/>
  <c r="P182" i="3" s="1"/>
  <c r="N182" i="3"/>
  <c r="M182" i="3"/>
  <c r="L182" i="3"/>
  <c r="O181" i="3"/>
  <c r="P181" i="3" s="1"/>
  <c r="N181" i="3"/>
  <c r="M181" i="3"/>
  <c r="L181" i="3"/>
  <c r="O180" i="3"/>
  <c r="P180" i="3" s="1"/>
  <c r="N180" i="3"/>
  <c r="M180" i="3"/>
  <c r="L180" i="3"/>
  <c r="O179" i="3"/>
  <c r="P179" i="3" s="1"/>
  <c r="N179" i="3"/>
  <c r="M179" i="3"/>
  <c r="L179" i="3"/>
  <c r="O178" i="3"/>
  <c r="P178" i="3" s="1"/>
  <c r="N178" i="3"/>
  <c r="M178" i="3"/>
  <c r="L178" i="3"/>
  <c r="O177" i="3"/>
  <c r="P177" i="3" s="1"/>
  <c r="N177" i="3"/>
  <c r="M177" i="3"/>
  <c r="L177" i="3"/>
  <c r="O176" i="3"/>
  <c r="P176" i="3" s="1"/>
  <c r="N176" i="3"/>
  <c r="M176" i="3"/>
  <c r="L176" i="3"/>
  <c r="O175" i="3"/>
  <c r="P175" i="3" s="1"/>
  <c r="N175" i="3"/>
  <c r="M175" i="3"/>
  <c r="L175" i="3"/>
  <c r="O174" i="3"/>
  <c r="P174" i="3" s="1"/>
  <c r="N174" i="3"/>
  <c r="M174" i="3"/>
  <c r="L174" i="3"/>
  <c r="O173" i="3"/>
  <c r="P173" i="3" s="1"/>
  <c r="N173" i="3"/>
  <c r="M173" i="3"/>
  <c r="L173" i="3"/>
  <c r="O172" i="3"/>
  <c r="P172" i="3" s="1"/>
  <c r="N172" i="3"/>
  <c r="M172" i="3"/>
  <c r="L172" i="3"/>
  <c r="O171" i="3"/>
  <c r="P171" i="3" s="1"/>
  <c r="N171" i="3"/>
  <c r="M171" i="3"/>
  <c r="L171" i="3"/>
  <c r="O170" i="3"/>
  <c r="P170" i="3" s="1"/>
  <c r="N170" i="3"/>
  <c r="M170" i="3"/>
  <c r="L170" i="3"/>
  <c r="O169" i="3"/>
  <c r="P169" i="3" s="1"/>
  <c r="N169" i="3"/>
  <c r="M169" i="3"/>
  <c r="L169" i="3"/>
  <c r="O168" i="3"/>
  <c r="P168" i="3" s="1"/>
  <c r="N168" i="3"/>
  <c r="M168" i="3"/>
  <c r="L168" i="3"/>
  <c r="O167" i="3"/>
  <c r="P167" i="3" s="1"/>
  <c r="N167" i="3"/>
  <c r="M167" i="3"/>
  <c r="L167" i="3"/>
  <c r="O166" i="3"/>
  <c r="P166" i="3" s="1"/>
  <c r="N166" i="3"/>
  <c r="M166" i="3"/>
  <c r="L166" i="3"/>
  <c r="O165" i="3"/>
  <c r="P165" i="3" s="1"/>
  <c r="N165" i="3"/>
  <c r="M165" i="3"/>
  <c r="L165" i="3"/>
  <c r="O164" i="3"/>
  <c r="P164" i="3" s="1"/>
  <c r="N164" i="3"/>
  <c r="M164" i="3"/>
  <c r="L164" i="3"/>
  <c r="O163" i="3"/>
  <c r="P163" i="3" s="1"/>
  <c r="N163" i="3"/>
  <c r="M163" i="3"/>
  <c r="L163" i="3"/>
  <c r="O162" i="3"/>
  <c r="P162" i="3" s="1"/>
  <c r="N162" i="3"/>
  <c r="M162" i="3"/>
  <c r="L162" i="3"/>
  <c r="O161" i="3"/>
  <c r="P161" i="3" s="1"/>
  <c r="N161" i="3"/>
  <c r="M161" i="3"/>
  <c r="L161" i="3"/>
  <c r="O160" i="3"/>
  <c r="P160" i="3" s="1"/>
  <c r="N160" i="3"/>
  <c r="M160" i="3"/>
  <c r="L160" i="3"/>
  <c r="O159" i="3"/>
  <c r="P159" i="3" s="1"/>
  <c r="N159" i="3"/>
  <c r="M159" i="3"/>
  <c r="L159" i="3"/>
  <c r="O158" i="3"/>
  <c r="P158" i="3" s="1"/>
  <c r="N158" i="3"/>
  <c r="M158" i="3"/>
  <c r="L158" i="3"/>
  <c r="O157" i="3"/>
  <c r="P157" i="3" s="1"/>
  <c r="N157" i="3"/>
  <c r="M157" i="3"/>
  <c r="L157" i="3"/>
  <c r="O156" i="3"/>
  <c r="P156" i="3" s="1"/>
  <c r="N156" i="3"/>
  <c r="M156" i="3"/>
  <c r="L156" i="3"/>
  <c r="O155" i="3"/>
  <c r="P155" i="3" s="1"/>
  <c r="N155" i="3"/>
  <c r="M155" i="3"/>
  <c r="L155" i="3"/>
  <c r="O154" i="3"/>
  <c r="P154" i="3" s="1"/>
  <c r="N154" i="3"/>
  <c r="M154" i="3"/>
  <c r="L154" i="3"/>
  <c r="O153" i="3"/>
  <c r="P153" i="3" s="1"/>
  <c r="N153" i="3"/>
  <c r="M153" i="3"/>
  <c r="L153" i="3"/>
  <c r="O152" i="3"/>
  <c r="P152" i="3" s="1"/>
  <c r="N152" i="3"/>
  <c r="M152" i="3"/>
  <c r="L152" i="3"/>
  <c r="O151" i="3"/>
  <c r="P151" i="3" s="1"/>
  <c r="N151" i="3"/>
  <c r="M151" i="3"/>
  <c r="L151" i="3"/>
  <c r="O150" i="3"/>
  <c r="P150" i="3" s="1"/>
  <c r="N150" i="3"/>
  <c r="M150" i="3"/>
  <c r="L150" i="3"/>
  <c r="O149" i="3"/>
  <c r="P149" i="3" s="1"/>
  <c r="N149" i="3"/>
  <c r="M149" i="3"/>
  <c r="L149" i="3"/>
  <c r="O148" i="3"/>
  <c r="P148" i="3" s="1"/>
  <c r="N148" i="3"/>
  <c r="M148" i="3"/>
  <c r="L148" i="3"/>
  <c r="O147" i="3"/>
  <c r="P147" i="3" s="1"/>
  <c r="N147" i="3"/>
  <c r="M147" i="3"/>
  <c r="L147" i="3"/>
  <c r="O146" i="3"/>
  <c r="P146" i="3" s="1"/>
  <c r="N146" i="3"/>
  <c r="M146" i="3"/>
  <c r="L146" i="3"/>
  <c r="O145" i="3"/>
  <c r="P145" i="3" s="1"/>
  <c r="N145" i="3"/>
  <c r="M145" i="3"/>
  <c r="L145" i="3"/>
  <c r="O144" i="3"/>
  <c r="P144" i="3" s="1"/>
  <c r="N144" i="3"/>
  <c r="M144" i="3"/>
  <c r="L144" i="3"/>
  <c r="O143" i="3"/>
  <c r="P143" i="3" s="1"/>
  <c r="N143" i="3"/>
  <c r="M143" i="3"/>
  <c r="L143" i="3"/>
  <c r="O142" i="3"/>
  <c r="P142" i="3" s="1"/>
  <c r="N142" i="3"/>
  <c r="M142" i="3"/>
  <c r="L142" i="3"/>
  <c r="O141" i="3"/>
  <c r="P141" i="3" s="1"/>
  <c r="N141" i="3"/>
  <c r="M141" i="3"/>
  <c r="L141" i="3"/>
  <c r="O140" i="3"/>
  <c r="P140" i="3" s="1"/>
  <c r="N140" i="3"/>
  <c r="M140" i="3"/>
  <c r="L140" i="3"/>
  <c r="O139" i="3"/>
  <c r="P139" i="3" s="1"/>
  <c r="N139" i="3"/>
  <c r="M139" i="3"/>
  <c r="L139" i="3"/>
  <c r="O138" i="3"/>
  <c r="P138" i="3" s="1"/>
  <c r="N138" i="3"/>
  <c r="M138" i="3"/>
  <c r="L138" i="3"/>
  <c r="O137" i="3"/>
  <c r="P137" i="3" s="1"/>
  <c r="N137" i="3"/>
  <c r="M137" i="3"/>
  <c r="L137" i="3"/>
  <c r="O136" i="3"/>
  <c r="P136" i="3" s="1"/>
  <c r="N136" i="3"/>
  <c r="M136" i="3"/>
  <c r="L136" i="3"/>
  <c r="O135" i="3"/>
  <c r="P135" i="3" s="1"/>
  <c r="N135" i="3"/>
  <c r="M135" i="3"/>
  <c r="L135" i="3"/>
  <c r="O134" i="3"/>
  <c r="P134" i="3" s="1"/>
  <c r="N134" i="3"/>
  <c r="M134" i="3"/>
  <c r="L134" i="3"/>
  <c r="O133" i="3"/>
  <c r="P133" i="3" s="1"/>
  <c r="N133" i="3"/>
  <c r="M133" i="3"/>
  <c r="L133" i="3"/>
  <c r="O132" i="3"/>
  <c r="P132" i="3" s="1"/>
  <c r="N132" i="3"/>
  <c r="M132" i="3"/>
  <c r="L132" i="3"/>
  <c r="O131" i="3"/>
  <c r="P131" i="3" s="1"/>
  <c r="N131" i="3"/>
  <c r="M131" i="3"/>
  <c r="L131" i="3"/>
  <c r="O130" i="3"/>
  <c r="P130" i="3" s="1"/>
  <c r="N130" i="3"/>
  <c r="M130" i="3"/>
  <c r="L130" i="3"/>
  <c r="O129" i="3"/>
  <c r="P129" i="3" s="1"/>
  <c r="N129" i="3"/>
  <c r="M129" i="3"/>
  <c r="L129" i="3"/>
  <c r="O128" i="3"/>
  <c r="P128" i="3" s="1"/>
  <c r="N128" i="3"/>
  <c r="M128" i="3"/>
  <c r="L128" i="3"/>
  <c r="O127" i="3"/>
  <c r="P127" i="3" s="1"/>
  <c r="N127" i="3"/>
  <c r="M127" i="3"/>
  <c r="L127" i="3"/>
  <c r="O126" i="3"/>
  <c r="P126" i="3" s="1"/>
  <c r="N126" i="3"/>
  <c r="M126" i="3"/>
  <c r="L126" i="3"/>
  <c r="O125" i="3"/>
  <c r="P125" i="3" s="1"/>
  <c r="N125" i="3"/>
  <c r="M125" i="3"/>
  <c r="L125" i="3"/>
  <c r="O124" i="3"/>
  <c r="P124" i="3" s="1"/>
  <c r="N124" i="3"/>
  <c r="M124" i="3"/>
  <c r="L124" i="3"/>
  <c r="O123" i="3"/>
  <c r="P123" i="3" s="1"/>
  <c r="N123" i="3"/>
  <c r="M123" i="3"/>
  <c r="L123" i="3"/>
  <c r="O122" i="3"/>
  <c r="P122" i="3" s="1"/>
  <c r="N122" i="3"/>
  <c r="M122" i="3"/>
  <c r="L122" i="3"/>
  <c r="O121" i="3"/>
  <c r="P121" i="3" s="1"/>
  <c r="N121" i="3"/>
  <c r="M121" i="3"/>
  <c r="L121" i="3"/>
  <c r="O120" i="3"/>
  <c r="P120" i="3" s="1"/>
  <c r="N120" i="3"/>
  <c r="M120" i="3"/>
  <c r="L120" i="3"/>
  <c r="O119" i="3"/>
  <c r="P119" i="3" s="1"/>
  <c r="N119" i="3"/>
  <c r="M119" i="3"/>
  <c r="L119" i="3"/>
  <c r="O118" i="3"/>
  <c r="P118" i="3" s="1"/>
  <c r="N118" i="3"/>
  <c r="M118" i="3"/>
  <c r="L118" i="3"/>
  <c r="O117" i="3"/>
  <c r="P117" i="3" s="1"/>
  <c r="N117" i="3"/>
  <c r="M117" i="3"/>
  <c r="L117" i="3"/>
  <c r="O116" i="3"/>
  <c r="P116" i="3" s="1"/>
  <c r="N116" i="3"/>
  <c r="M116" i="3"/>
  <c r="L116" i="3"/>
  <c r="O115" i="3"/>
  <c r="P115" i="3" s="1"/>
  <c r="N115" i="3"/>
  <c r="M115" i="3"/>
  <c r="L115" i="3"/>
  <c r="O114" i="3"/>
  <c r="P114" i="3" s="1"/>
  <c r="N114" i="3"/>
  <c r="M114" i="3"/>
  <c r="L114" i="3"/>
  <c r="O113" i="3"/>
  <c r="P113" i="3" s="1"/>
  <c r="N113" i="3"/>
  <c r="M113" i="3"/>
  <c r="L113" i="3"/>
  <c r="O112" i="3"/>
  <c r="P112" i="3" s="1"/>
  <c r="N112" i="3"/>
  <c r="M112" i="3"/>
  <c r="L112" i="3"/>
  <c r="O111" i="3"/>
  <c r="P111" i="3" s="1"/>
  <c r="N111" i="3"/>
  <c r="M111" i="3"/>
  <c r="L111" i="3"/>
  <c r="O110" i="3"/>
  <c r="P110" i="3" s="1"/>
  <c r="N110" i="3"/>
  <c r="M110" i="3"/>
  <c r="L110" i="3"/>
  <c r="O109" i="3"/>
  <c r="P109" i="3" s="1"/>
  <c r="N109" i="3"/>
  <c r="M109" i="3"/>
  <c r="L109" i="3"/>
  <c r="O108" i="3"/>
  <c r="P108" i="3" s="1"/>
  <c r="N108" i="3"/>
  <c r="M108" i="3"/>
  <c r="L108" i="3"/>
  <c r="O107" i="3"/>
  <c r="P107" i="3" s="1"/>
  <c r="N107" i="3"/>
  <c r="M107" i="3"/>
  <c r="L107" i="3"/>
  <c r="O106" i="3"/>
  <c r="P106" i="3" s="1"/>
  <c r="N106" i="3"/>
  <c r="M106" i="3"/>
  <c r="L106" i="3"/>
  <c r="O105" i="3"/>
  <c r="P105" i="3" s="1"/>
  <c r="N105" i="3"/>
  <c r="M105" i="3"/>
  <c r="L105" i="3"/>
  <c r="O104" i="3"/>
  <c r="P104" i="3" s="1"/>
  <c r="N104" i="3"/>
  <c r="M104" i="3"/>
  <c r="L104" i="3"/>
  <c r="O103" i="3"/>
  <c r="P103" i="3" s="1"/>
  <c r="N103" i="3"/>
  <c r="M103" i="3"/>
  <c r="L103" i="3"/>
  <c r="O102" i="3"/>
  <c r="P102" i="3" s="1"/>
  <c r="N102" i="3"/>
  <c r="M102" i="3"/>
  <c r="L102" i="3"/>
  <c r="O101" i="3"/>
  <c r="P101" i="3" s="1"/>
  <c r="N101" i="3"/>
  <c r="M101" i="3"/>
  <c r="L101" i="3"/>
  <c r="O100" i="3"/>
  <c r="P100" i="3" s="1"/>
  <c r="N100" i="3"/>
  <c r="M100" i="3"/>
  <c r="L100" i="3"/>
  <c r="O99" i="3"/>
  <c r="P99" i="3" s="1"/>
  <c r="N99" i="3"/>
  <c r="M99" i="3"/>
  <c r="L99" i="3"/>
  <c r="O98" i="3"/>
  <c r="P98" i="3" s="1"/>
  <c r="N98" i="3"/>
  <c r="M98" i="3"/>
  <c r="L98" i="3"/>
  <c r="O97" i="3"/>
  <c r="P97" i="3" s="1"/>
  <c r="N97" i="3"/>
  <c r="M97" i="3"/>
  <c r="L97" i="3"/>
  <c r="O96" i="3"/>
  <c r="P96" i="3" s="1"/>
  <c r="N96" i="3"/>
  <c r="M96" i="3"/>
  <c r="L96" i="3"/>
  <c r="O95" i="3"/>
  <c r="P95" i="3" s="1"/>
  <c r="N95" i="3"/>
  <c r="M95" i="3"/>
  <c r="L95" i="3"/>
  <c r="O94" i="3"/>
  <c r="P94" i="3" s="1"/>
  <c r="N94" i="3"/>
  <c r="M94" i="3"/>
  <c r="L94" i="3"/>
  <c r="O93" i="3"/>
  <c r="P93" i="3" s="1"/>
  <c r="N93" i="3"/>
  <c r="M93" i="3"/>
  <c r="L93" i="3"/>
  <c r="O92" i="3"/>
  <c r="P92" i="3" s="1"/>
  <c r="N92" i="3"/>
  <c r="M92" i="3"/>
  <c r="L92" i="3"/>
  <c r="O91" i="3"/>
  <c r="P91" i="3" s="1"/>
  <c r="N91" i="3"/>
  <c r="M91" i="3"/>
  <c r="L91" i="3"/>
  <c r="O90" i="3"/>
  <c r="P90" i="3" s="1"/>
  <c r="N90" i="3"/>
  <c r="M90" i="3"/>
  <c r="L90" i="3"/>
  <c r="O89" i="3"/>
  <c r="P89" i="3" s="1"/>
  <c r="N89" i="3"/>
  <c r="M89" i="3"/>
  <c r="L89" i="3"/>
  <c r="O88" i="3"/>
  <c r="P88" i="3" s="1"/>
  <c r="N88" i="3"/>
  <c r="M88" i="3"/>
  <c r="L88" i="3"/>
  <c r="O87" i="3"/>
  <c r="P87" i="3" s="1"/>
  <c r="N87" i="3"/>
  <c r="M87" i="3"/>
  <c r="L87" i="3"/>
  <c r="O86" i="3"/>
  <c r="P86" i="3" s="1"/>
  <c r="N86" i="3"/>
  <c r="M86" i="3"/>
  <c r="L86" i="3"/>
  <c r="O85" i="3"/>
  <c r="P85" i="3" s="1"/>
  <c r="N85" i="3"/>
  <c r="M85" i="3"/>
  <c r="L85" i="3"/>
  <c r="O84" i="3"/>
  <c r="P84" i="3" s="1"/>
  <c r="N84" i="3"/>
  <c r="M84" i="3"/>
  <c r="L84" i="3"/>
  <c r="O83" i="3"/>
  <c r="P83" i="3" s="1"/>
  <c r="N83" i="3"/>
  <c r="M83" i="3"/>
  <c r="L83" i="3"/>
  <c r="O82" i="3"/>
  <c r="P82" i="3" s="1"/>
  <c r="N82" i="3"/>
  <c r="M82" i="3"/>
  <c r="L82" i="3"/>
  <c r="O81" i="3"/>
  <c r="P81" i="3" s="1"/>
  <c r="N81" i="3"/>
  <c r="M81" i="3"/>
  <c r="L81" i="3"/>
  <c r="O80" i="3"/>
  <c r="P80" i="3" s="1"/>
  <c r="N80" i="3"/>
  <c r="M80" i="3"/>
  <c r="L80" i="3"/>
  <c r="O79" i="3"/>
  <c r="P79" i="3" s="1"/>
  <c r="N79" i="3"/>
  <c r="M79" i="3"/>
  <c r="L79" i="3"/>
  <c r="O78" i="3"/>
  <c r="P78" i="3" s="1"/>
  <c r="N78" i="3"/>
  <c r="M78" i="3"/>
  <c r="L78" i="3"/>
  <c r="O77" i="3"/>
  <c r="P77" i="3" s="1"/>
  <c r="N77" i="3"/>
  <c r="M77" i="3"/>
  <c r="L77" i="3"/>
  <c r="O76" i="3"/>
  <c r="P76" i="3" s="1"/>
  <c r="N76" i="3"/>
  <c r="M76" i="3"/>
  <c r="L76" i="3"/>
  <c r="O75" i="3"/>
  <c r="P75" i="3" s="1"/>
  <c r="N75" i="3"/>
  <c r="M75" i="3"/>
  <c r="L75" i="3"/>
  <c r="O74" i="3"/>
  <c r="P74" i="3" s="1"/>
  <c r="N74" i="3"/>
  <c r="M74" i="3"/>
  <c r="L74" i="3"/>
  <c r="O73" i="3"/>
  <c r="P73" i="3" s="1"/>
  <c r="N73" i="3"/>
  <c r="M73" i="3"/>
  <c r="L73" i="3"/>
  <c r="O72" i="3"/>
  <c r="P72" i="3" s="1"/>
  <c r="N72" i="3"/>
  <c r="M72" i="3"/>
  <c r="L72" i="3"/>
  <c r="O71" i="3"/>
  <c r="P71" i="3" s="1"/>
  <c r="N71" i="3"/>
  <c r="M71" i="3"/>
  <c r="L71" i="3"/>
  <c r="O70" i="3"/>
  <c r="P70" i="3" s="1"/>
  <c r="N70" i="3"/>
  <c r="M70" i="3"/>
  <c r="L70" i="3"/>
  <c r="O69" i="3"/>
  <c r="P69" i="3" s="1"/>
  <c r="N69" i="3"/>
  <c r="M69" i="3"/>
  <c r="L69" i="3"/>
  <c r="O68" i="3"/>
  <c r="P68" i="3" s="1"/>
  <c r="N68" i="3"/>
  <c r="M68" i="3"/>
  <c r="L68" i="3"/>
  <c r="O67" i="3"/>
  <c r="P67" i="3" s="1"/>
  <c r="N67" i="3"/>
  <c r="M67" i="3"/>
  <c r="L67" i="3"/>
  <c r="O66" i="3"/>
  <c r="P66" i="3" s="1"/>
  <c r="N66" i="3"/>
  <c r="M66" i="3"/>
  <c r="L66" i="3"/>
  <c r="O65" i="3"/>
  <c r="P65" i="3" s="1"/>
  <c r="N65" i="3"/>
  <c r="M65" i="3"/>
  <c r="L65" i="3"/>
  <c r="O64" i="3"/>
  <c r="P64" i="3" s="1"/>
  <c r="N64" i="3"/>
  <c r="M64" i="3"/>
  <c r="L64" i="3"/>
  <c r="O63" i="3"/>
  <c r="P63" i="3" s="1"/>
  <c r="N63" i="3"/>
  <c r="M63" i="3"/>
  <c r="L63" i="3"/>
  <c r="O62" i="3"/>
  <c r="P62" i="3" s="1"/>
  <c r="N62" i="3"/>
  <c r="M62" i="3"/>
  <c r="L62" i="3"/>
  <c r="O61" i="3"/>
  <c r="P61" i="3" s="1"/>
  <c r="N61" i="3"/>
  <c r="M61" i="3"/>
  <c r="L61" i="3"/>
  <c r="O60" i="3"/>
  <c r="P60" i="3" s="1"/>
  <c r="N60" i="3"/>
  <c r="M60" i="3"/>
  <c r="L60" i="3"/>
  <c r="O59" i="3"/>
  <c r="P59" i="3" s="1"/>
  <c r="N59" i="3"/>
  <c r="M59" i="3"/>
  <c r="L59" i="3"/>
  <c r="O58" i="3"/>
  <c r="P58" i="3" s="1"/>
  <c r="N58" i="3"/>
  <c r="M58" i="3"/>
  <c r="L58" i="3"/>
  <c r="O57" i="3"/>
  <c r="P57" i="3" s="1"/>
  <c r="N57" i="3"/>
  <c r="M57" i="3"/>
  <c r="L57" i="3"/>
  <c r="O56" i="3"/>
  <c r="P56" i="3" s="1"/>
  <c r="N56" i="3"/>
  <c r="M56" i="3"/>
  <c r="L56" i="3"/>
  <c r="O55" i="3"/>
  <c r="P55" i="3" s="1"/>
  <c r="N55" i="3"/>
  <c r="M55" i="3"/>
  <c r="L55" i="3"/>
  <c r="O54" i="3"/>
  <c r="P54" i="3" s="1"/>
  <c r="N54" i="3"/>
  <c r="M54" i="3"/>
  <c r="L54" i="3"/>
  <c r="O53" i="3"/>
  <c r="P53" i="3" s="1"/>
  <c r="N53" i="3"/>
  <c r="M53" i="3"/>
  <c r="L53" i="3"/>
  <c r="O52" i="3"/>
  <c r="P52" i="3" s="1"/>
  <c r="N52" i="3"/>
  <c r="M52" i="3"/>
  <c r="L52" i="3"/>
  <c r="O51" i="3"/>
  <c r="P51" i="3" s="1"/>
  <c r="N51" i="3"/>
  <c r="M51" i="3"/>
  <c r="L51" i="3"/>
  <c r="O50" i="3"/>
  <c r="P50" i="3" s="1"/>
  <c r="N50" i="3"/>
  <c r="M50" i="3"/>
  <c r="L50" i="3"/>
  <c r="O49" i="3"/>
  <c r="P49" i="3" s="1"/>
  <c r="N49" i="3"/>
  <c r="M49" i="3"/>
  <c r="L49" i="3"/>
  <c r="O48" i="3"/>
  <c r="P48" i="3" s="1"/>
  <c r="N48" i="3"/>
  <c r="M48" i="3"/>
  <c r="L48" i="3"/>
  <c r="O47" i="3"/>
  <c r="P47" i="3" s="1"/>
  <c r="N47" i="3"/>
  <c r="M47" i="3"/>
  <c r="L47" i="3"/>
  <c r="O46" i="3"/>
  <c r="P46" i="3" s="1"/>
  <c r="N46" i="3"/>
  <c r="M46" i="3"/>
  <c r="L46" i="3"/>
  <c r="O45" i="3"/>
  <c r="P45" i="3" s="1"/>
  <c r="N45" i="3"/>
  <c r="M45" i="3"/>
  <c r="L45" i="3"/>
  <c r="O44" i="3"/>
  <c r="P44" i="3" s="1"/>
  <c r="N44" i="3"/>
  <c r="M44" i="3"/>
  <c r="L44" i="3"/>
  <c r="O43" i="3"/>
  <c r="P43" i="3" s="1"/>
  <c r="N43" i="3"/>
  <c r="M43" i="3"/>
  <c r="L43" i="3"/>
  <c r="O42" i="3"/>
  <c r="P42" i="3" s="1"/>
  <c r="N42" i="3"/>
  <c r="M42" i="3"/>
  <c r="L42" i="3"/>
  <c r="O41" i="3"/>
  <c r="P41" i="3" s="1"/>
  <c r="N41" i="3"/>
  <c r="M41" i="3"/>
  <c r="L41" i="3"/>
  <c r="O40" i="3"/>
  <c r="P40" i="3" s="1"/>
  <c r="N40" i="3"/>
  <c r="M40" i="3"/>
  <c r="L40" i="3"/>
  <c r="O39" i="3"/>
  <c r="P39" i="3" s="1"/>
  <c r="N39" i="3"/>
  <c r="M39" i="3"/>
  <c r="L39" i="3"/>
  <c r="O38" i="3"/>
  <c r="P38" i="3" s="1"/>
  <c r="N38" i="3"/>
  <c r="M38" i="3"/>
  <c r="L38" i="3"/>
  <c r="O37" i="3"/>
  <c r="P37" i="3" s="1"/>
  <c r="N37" i="3"/>
  <c r="M37" i="3"/>
  <c r="L37" i="3"/>
  <c r="O36" i="3"/>
  <c r="P36" i="3" s="1"/>
  <c r="N36" i="3"/>
  <c r="M36" i="3"/>
  <c r="L36" i="3"/>
  <c r="O35" i="3"/>
  <c r="P35" i="3" s="1"/>
  <c r="N35" i="3"/>
  <c r="M35" i="3"/>
  <c r="L35" i="3"/>
  <c r="O34" i="3"/>
  <c r="P34" i="3" s="1"/>
  <c r="N34" i="3"/>
  <c r="M34" i="3"/>
  <c r="L34" i="3"/>
  <c r="O33" i="3"/>
  <c r="P33" i="3" s="1"/>
  <c r="N33" i="3"/>
  <c r="M33" i="3"/>
  <c r="L33" i="3"/>
  <c r="O32" i="3"/>
  <c r="P32" i="3" s="1"/>
  <c r="N32" i="3"/>
  <c r="M32" i="3"/>
  <c r="L32" i="3"/>
  <c r="O31" i="3"/>
  <c r="N31" i="3"/>
  <c r="M31" i="3"/>
  <c r="L31" i="3"/>
  <c r="N30" i="3"/>
  <c r="O30" i="3" s="1"/>
  <c r="M30" i="3"/>
  <c r="L30" i="3"/>
  <c r="N29" i="3"/>
  <c r="O29" i="3" s="1"/>
  <c r="M29" i="3"/>
  <c r="L29" i="3"/>
  <c r="N28" i="3"/>
  <c r="M28" i="3"/>
  <c r="L28" i="3"/>
  <c r="Q28" i="3" s="1"/>
  <c r="S28" i="3" s="1"/>
  <c r="N27" i="3"/>
  <c r="M27" i="3"/>
  <c r="L27" i="3"/>
  <c r="N26" i="3"/>
  <c r="O26" i="3" s="1"/>
  <c r="M26" i="3"/>
  <c r="L26" i="3"/>
  <c r="N25" i="3"/>
  <c r="O25" i="3" s="1"/>
  <c r="M25" i="3"/>
  <c r="L25" i="3"/>
  <c r="Q25" i="3" s="1"/>
  <c r="S25" i="3" s="1"/>
  <c r="N24" i="3"/>
  <c r="O24" i="3" s="1"/>
  <c r="M24" i="3"/>
  <c r="L24" i="3"/>
  <c r="N23" i="3"/>
  <c r="M23" i="3"/>
  <c r="L23" i="3"/>
  <c r="Q23" i="3" s="1"/>
  <c r="S23" i="3" s="1"/>
  <c r="N22" i="3"/>
  <c r="M22" i="3"/>
  <c r="L22" i="3"/>
  <c r="Q24" i="3" l="1"/>
  <c r="S24" i="3" s="1"/>
  <c r="Q26" i="3"/>
  <c r="S26" i="3" s="1"/>
  <c r="Q29" i="3"/>
  <c r="S29" i="3" s="1"/>
  <c r="Q27" i="3"/>
  <c r="S27" i="3" s="1"/>
  <c r="Q30" i="3"/>
  <c r="S30" i="3" s="1"/>
  <c r="O28" i="3"/>
  <c r="L14" i="3"/>
  <c r="M13" i="3"/>
  <c r="L13" i="3"/>
  <c r="M14" i="3"/>
  <c r="L15" i="3"/>
  <c r="M15" i="3"/>
  <c r="O27" i="3"/>
  <c r="L16" i="3"/>
  <c r="N14" i="3"/>
  <c r="L12" i="3"/>
  <c r="M16" i="3"/>
  <c r="C18" i="3"/>
  <c r="C19" i="3" s="1"/>
  <c r="M12" i="3"/>
  <c r="N13" i="3"/>
  <c r="N15" i="3"/>
  <c r="N16" i="3"/>
  <c r="N12" i="3"/>
  <c r="O23" i="3"/>
  <c r="Q22" i="3"/>
  <c r="O22" i="3"/>
  <c r="Q15" i="3" l="1"/>
  <c r="S22" i="3"/>
  <c r="S15" i="3" s="1"/>
  <c r="Q12" i="3"/>
  <c r="Q14" i="3"/>
  <c r="O16" i="3"/>
  <c r="O15" i="3"/>
  <c r="O13" i="3"/>
  <c r="O14" i="3"/>
  <c r="O12" i="3"/>
  <c r="Q16" i="3"/>
  <c r="Q13" i="3"/>
  <c r="R24" i="3" l="1"/>
  <c r="R25" i="3"/>
  <c r="R28" i="3"/>
  <c r="R26" i="3"/>
  <c r="R30" i="3"/>
  <c r="R29" i="3"/>
  <c r="R23" i="3"/>
  <c r="R27" i="3"/>
  <c r="R22" i="3"/>
  <c r="P28" i="3"/>
  <c r="P31" i="3"/>
  <c r="S13" i="3"/>
  <c r="P30" i="3"/>
  <c r="P22" i="3"/>
  <c r="S12" i="3"/>
  <c r="S14" i="3"/>
  <c r="S16" i="3"/>
  <c r="P25" i="3"/>
  <c r="P27" i="3"/>
  <c r="P23" i="3"/>
  <c r="P29" i="3"/>
  <c r="P24" i="3"/>
  <c r="P26" i="3"/>
  <c r="T121" i="3" l="1"/>
  <c r="T122" i="3"/>
  <c r="T123" i="3"/>
  <c r="T124" i="3"/>
  <c r="T125" i="3"/>
  <c r="T126" i="3"/>
  <c r="T127" i="3"/>
  <c r="T120" i="3"/>
  <c r="T998" i="3"/>
  <c r="T990" i="3"/>
  <c r="T982" i="3"/>
  <c r="T974" i="3"/>
  <c r="T966" i="3"/>
  <c r="T958" i="3"/>
  <c r="T950" i="3"/>
  <c r="T942" i="3"/>
  <c r="T934" i="3"/>
  <c r="T926" i="3"/>
  <c r="T918" i="3"/>
  <c r="T910" i="3"/>
  <c r="T902" i="3"/>
  <c r="T894" i="3"/>
  <c r="T886" i="3"/>
  <c r="T878" i="3"/>
  <c r="T870" i="3"/>
  <c r="T862" i="3"/>
  <c r="T854" i="3"/>
  <c r="T846" i="3"/>
  <c r="T838" i="3"/>
  <c r="T830" i="3"/>
  <c r="T822" i="3"/>
  <c r="T814" i="3"/>
  <c r="T806" i="3"/>
  <c r="T798" i="3"/>
  <c r="T790" i="3"/>
  <c r="T782" i="3"/>
  <c r="T774" i="3"/>
  <c r="T766" i="3"/>
  <c r="T758" i="3"/>
  <c r="T750" i="3"/>
  <c r="T742" i="3"/>
  <c r="T734" i="3"/>
  <c r="T726" i="3"/>
  <c r="T718" i="3"/>
  <c r="T710" i="3"/>
  <c r="T702" i="3"/>
  <c r="T694" i="3"/>
  <c r="T686" i="3"/>
  <c r="T678" i="3"/>
  <c r="T670" i="3"/>
  <c r="T662" i="3"/>
  <c r="T654" i="3"/>
  <c r="T646" i="3"/>
  <c r="T638" i="3"/>
  <c r="T630" i="3"/>
  <c r="T622" i="3"/>
  <c r="T614" i="3"/>
  <c r="T606" i="3"/>
  <c r="T598" i="3"/>
  <c r="T590" i="3"/>
  <c r="T582" i="3"/>
  <c r="T574" i="3"/>
  <c r="T566" i="3"/>
  <c r="T558" i="3"/>
  <c r="T1004" i="3"/>
  <c r="T996" i="3"/>
  <c r="T988" i="3"/>
  <c r="T980" i="3"/>
  <c r="T972" i="3"/>
  <c r="T964" i="3"/>
  <c r="T956" i="3"/>
  <c r="T948" i="3"/>
  <c r="T940" i="3"/>
  <c r="T932" i="3"/>
  <c r="T924" i="3"/>
  <c r="T916" i="3"/>
  <c r="T908" i="3"/>
  <c r="T900" i="3"/>
  <c r="T892" i="3"/>
  <c r="T884" i="3"/>
  <c r="T876" i="3"/>
  <c r="T868" i="3"/>
  <c r="T860" i="3"/>
  <c r="T852" i="3"/>
  <c r="T844" i="3"/>
  <c r="T836" i="3"/>
  <c r="T828" i="3"/>
  <c r="T820" i="3"/>
  <c r="T812" i="3"/>
  <c r="T804" i="3"/>
  <c r="T796" i="3"/>
  <c r="T788" i="3"/>
  <c r="T780" i="3"/>
  <c r="T772" i="3"/>
  <c r="T764" i="3"/>
  <c r="T756" i="3"/>
  <c r="T748" i="3"/>
  <c r="T740" i="3"/>
  <c r="T732" i="3"/>
  <c r="T724" i="3"/>
  <c r="T716" i="3"/>
  <c r="T708" i="3"/>
  <c r="T700" i="3"/>
  <c r="T692" i="3"/>
  <c r="T684" i="3"/>
  <c r="T676" i="3"/>
  <c r="T668" i="3"/>
  <c r="T660" i="3"/>
  <c r="T652" i="3"/>
  <c r="T644" i="3"/>
  <c r="T636" i="3"/>
  <c r="T628" i="3"/>
  <c r="T620" i="3"/>
  <c r="T612" i="3"/>
  <c r="T604" i="3"/>
  <c r="T596" i="3"/>
  <c r="T588" i="3"/>
  <c r="T580" i="3"/>
  <c r="T572" i="3"/>
  <c r="T564" i="3"/>
  <c r="T556" i="3"/>
  <c r="T548" i="3"/>
  <c r="T540" i="3"/>
  <c r="T532" i="3"/>
  <c r="T524" i="3"/>
  <c r="T516" i="3"/>
  <c r="T508" i="3"/>
  <c r="T500" i="3"/>
  <c r="T492" i="3"/>
  <c r="T484" i="3"/>
  <c r="T476" i="3"/>
  <c r="T468" i="3"/>
  <c r="T460" i="3"/>
  <c r="T452" i="3"/>
  <c r="T444" i="3"/>
  <c r="T436" i="3"/>
  <c r="T428" i="3"/>
  <c r="T420" i="3"/>
  <c r="T412" i="3"/>
  <c r="T404" i="3"/>
  <c r="T396" i="3"/>
  <c r="T388" i="3"/>
  <c r="T380" i="3"/>
  <c r="T372" i="3"/>
  <c r="T364" i="3"/>
  <c r="T356" i="3"/>
  <c r="T348" i="3"/>
  <c r="T340" i="3"/>
  <c r="T332" i="3"/>
  <c r="T1002" i="3"/>
  <c r="T994" i="3"/>
  <c r="T986" i="3"/>
  <c r="T978" i="3"/>
  <c r="T970" i="3"/>
  <c r="T962" i="3"/>
  <c r="T954" i="3"/>
  <c r="T946" i="3"/>
  <c r="T938" i="3"/>
  <c r="T930" i="3"/>
  <c r="T922" i="3"/>
  <c r="T914" i="3"/>
  <c r="T906" i="3"/>
  <c r="T898" i="3"/>
  <c r="T890" i="3"/>
  <c r="T882" i="3"/>
  <c r="T874" i="3"/>
  <c r="T866" i="3"/>
  <c r="T858" i="3"/>
  <c r="T850" i="3"/>
  <c r="T842" i="3"/>
  <c r="T834" i="3"/>
  <c r="T826" i="3"/>
  <c r="T818" i="3"/>
  <c r="T810" i="3"/>
  <c r="T802" i="3"/>
  <c r="T794" i="3"/>
  <c r="T786" i="3"/>
  <c r="T778" i="3"/>
  <c r="T770" i="3"/>
  <c r="T762" i="3"/>
  <c r="T754" i="3"/>
  <c r="T746" i="3"/>
  <c r="T738" i="3"/>
  <c r="T730" i="3"/>
  <c r="T722" i="3"/>
  <c r="T714" i="3"/>
  <c r="T706" i="3"/>
  <c r="T698" i="3"/>
  <c r="T690" i="3"/>
  <c r="T682" i="3"/>
  <c r="T674" i="3"/>
  <c r="T666" i="3"/>
  <c r="T658" i="3"/>
  <c r="T650" i="3"/>
  <c r="T642" i="3"/>
  <c r="T634" i="3"/>
  <c r="T626" i="3"/>
  <c r="T618" i="3"/>
  <c r="T610" i="3"/>
  <c r="T602" i="3"/>
  <c r="T594" i="3"/>
  <c r="T586" i="3"/>
  <c r="T578" i="3"/>
  <c r="T570" i="3"/>
  <c r="T562" i="3"/>
  <c r="T554" i="3"/>
  <c r="T546" i="3"/>
  <c r="T538" i="3"/>
  <c r="T530" i="3"/>
  <c r="T522" i="3"/>
  <c r="T514" i="3"/>
  <c r="T506" i="3"/>
  <c r="T498" i="3"/>
  <c r="T490" i="3"/>
  <c r="T482" i="3"/>
  <c r="T474" i="3"/>
  <c r="T466" i="3"/>
  <c r="T458" i="3"/>
  <c r="T450" i="3"/>
  <c r="T442" i="3"/>
  <c r="T434" i="3"/>
  <c r="T426" i="3"/>
  <c r="T418" i="3"/>
  <c r="T410" i="3"/>
  <c r="T402" i="3"/>
  <c r="T394" i="3"/>
  <c r="T386" i="3"/>
  <c r="T378" i="3"/>
  <c r="T370" i="3"/>
  <c r="T362" i="3"/>
  <c r="T354" i="3"/>
  <c r="T346" i="3"/>
  <c r="T338" i="3"/>
  <c r="T330" i="3"/>
  <c r="T1001" i="3"/>
  <c r="T987" i="3"/>
  <c r="T975" i="3"/>
  <c r="T968" i="3"/>
  <c r="T961" i="3"/>
  <c r="T949" i="3"/>
  <c r="T923" i="3"/>
  <c r="T911" i="3"/>
  <c r="T904" i="3"/>
  <c r="T897" i="3"/>
  <c r="T885" i="3"/>
  <c r="T859" i="3"/>
  <c r="T847" i="3"/>
  <c r="T840" i="3"/>
  <c r="T833" i="3"/>
  <c r="T821" i="3"/>
  <c r="T795" i="3"/>
  <c r="T783" i="3"/>
  <c r="T776" i="3"/>
  <c r="T769" i="3"/>
  <c r="T757" i="3"/>
  <c r="T731" i="3"/>
  <c r="T719" i="3"/>
  <c r="T712" i="3"/>
  <c r="T705" i="3"/>
  <c r="T693" i="3"/>
  <c r="T667" i="3"/>
  <c r="T655" i="3"/>
  <c r="T997" i="3"/>
  <c r="T971" i="3"/>
  <c r="T959" i="3"/>
  <c r="T952" i="3"/>
  <c r="T945" i="3"/>
  <c r="T933" i="3"/>
  <c r="T907" i="3"/>
  <c r="T895" i="3"/>
  <c r="T888" i="3"/>
  <c r="T881" i="3"/>
  <c r="T869" i="3"/>
  <c r="T843" i="3"/>
  <c r="T831" i="3"/>
  <c r="T824" i="3"/>
  <c r="T817" i="3"/>
  <c r="T805" i="3"/>
  <c r="T779" i="3"/>
  <c r="T767" i="3"/>
  <c r="T760" i="3"/>
  <c r="T753" i="3"/>
  <c r="T741" i="3"/>
  <c r="T715" i="3"/>
  <c r="T703" i="3"/>
  <c r="T696" i="3"/>
  <c r="T689" i="3"/>
  <c r="T677" i="3"/>
  <c r="T651" i="3"/>
  <c r="T639" i="3"/>
  <c r="T632" i="3"/>
  <c r="T625" i="3"/>
  <c r="T613" i="3"/>
  <c r="T587" i="3"/>
  <c r="T575" i="3"/>
  <c r="T568" i="3"/>
  <c r="T561" i="3"/>
  <c r="T544" i="3"/>
  <c r="T539" i="3"/>
  <c r="T534" i="3"/>
  <c r="T512" i="3"/>
  <c r="T507" i="3"/>
  <c r="T502" i="3"/>
  <c r="T480" i="3"/>
  <c r="T475" i="3"/>
  <c r="T470" i="3"/>
  <c r="T448" i="3"/>
  <c r="T443" i="3"/>
  <c r="T438" i="3"/>
  <c r="T416" i="3"/>
  <c r="T411" i="3"/>
  <c r="T406" i="3"/>
  <c r="T384" i="3"/>
  <c r="T379" i="3"/>
  <c r="T374" i="3"/>
  <c r="T352" i="3"/>
  <c r="T347" i="3"/>
  <c r="T342" i="3"/>
  <c r="T322" i="3"/>
  <c r="T314" i="3"/>
  <c r="T306" i="3"/>
  <c r="T298" i="3"/>
  <c r="T290" i="3"/>
  <c r="T282" i="3"/>
  <c r="T274" i="3"/>
  <c r="T266" i="3"/>
  <c r="T258" i="3"/>
  <c r="T250" i="3"/>
  <c r="T242" i="3"/>
  <c r="T234" i="3"/>
  <c r="T226" i="3"/>
  <c r="T218" i="3"/>
  <c r="T210" i="3"/>
  <c r="T202" i="3"/>
  <c r="T194" i="3"/>
  <c r="T186" i="3"/>
  <c r="T178" i="3"/>
  <c r="T170" i="3"/>
  <c r="T162" i="3"/>
  <c r="T154" i="3"/>
  <c r="T146" i="3"/>
  <c r="T138" i="3"/>
  <c r="T130" i="3"/>
  <c r="T114" i="3"/>
  <c r="T106" i="3"/>
  <c r="T98" i="3"/>
  <c r="T1005" i="3"/>
  <c r="T979" i="3"/>
  <c r="T967" i="3"/>
  <c r="T960" i="3"/>
  <c r="T953" i="3"/>
  <c r="T941" i="3"/>
  <c r="T915" i="3"/>
  <c r="T903" i="3"/>
  <c r="T896" i="3"/>
  <c r="T889" i="3"/>
  <c r="T877" i="3"/>
  <c r="T851" i="3"/>
  <c r="T839" i="3"/>
  <c r="T832" i="3"/>
  <c r="T825" i="3"/>
  <c r="T813" i="3"/>
  <c r="T787" i="3"/>
  <c r="T775" i="3"/>
  <c r="T768" i="3"/>
  <c r="T761" i="3"/>
  <c r="T749" i="3"/>
  <c r="T723" i="3"/>
  <c r="T711" i="3"/>
  <c r="T704" i="3"/>
  <c r="T697" i="3"/>
  <c r="T685" i="3"/>
  <c r="T659" i="3"/>
  <c r="T647" i="3"/>
  <c r="T640" i="3"/>
  <c r="T633" i="3"/>
  <c r="T621" i="3"/>
  <c r="T595" i="3"/>
  <c r="T583" i="3"/>
  <c r="T576" i="3"/>
  <c r="T569" i="3"/>
  <c r="T557" i="3"/>
  <c r="T545" i="3"/>
  <c r="T535" i="3"/>
  <c r="T525" i="3"/>
  <c r="T513" i="3"/>
  <c r="T503" i="3"/>
  <c r="T493" i="3"/>
  <c r="T481" i="3"/>
  <c r="T471" i="3"/>
  <c r="T461" i="3"/>
  <c r="T449" i="3"/>
  <c r="T439" i="3"/>
  <c r="T429" i="3"/>
  <c r="T417" i="3"/>
  <c r="T407" i="3"/>
  <c r="T397" i="3"/>
  <c r="T385" i="3"/>
  <c r="T375" i="3"/>
  <c r="T365" i="3"/>
  <c r="T353" i="3"/>
  <c r="T343" i="3"/>
  <c r="T333" i="3"/>
  <c r="T323" i="3"/>
  <c r="T315" i="3"/>
  <c r="T307" i="3"/>
  <c r="T299" i="3"/>
  <c r="T291" i="3"/>
  <c r="T283" i="3"/>
  <c r="T275" i="3"/>
  <c r="T267" i="3"/>
  <c r="T259" i="3"/>
  <c r="T251" i="3"/>
  <c r="T243" i="3"/>
  <c r="T235" i="3"/>
  <c r="T227" i="3"/>
  <c r="T219" i="3"/>
  <c r="T211" i="3"/>
  <c r="T203" i="3"/>
  <c r="T195" i="3"/>
  <c r="T187" i="3"/>
  <c r="T179" i="3"/>
  <c r="T171" i="3"/>
  <c r="T163" i="3"/>
  <c r="T155" i="3"/>
  <c r="T147" i="3"/>
  <c r="T139" i="3"/>
  <c r="T131" i="3"/>
  <c r="T115" i="3"/>
  <c r="T107" i="3"/>
  <c r="T99" i="3"/>
  <c r="T995" i="3"/>
  <c r="T981" i="3"/>
  <c r="T955" i="3"/>
  <c r="T935" i="3"/>
  <c r="T919" i="3"/>
  <c r="T893" i="3"/>
  <c r="T880" i="3"/>
  <c r="T864" i="3"/>
  <c r="T848" i="3"/>
  <c r="T835" i="3"/>
  <c r="T809" i="3"/>
  <c r="T793" i="3"/>
  <c r="T773" i="3"/>
  <c r="T747" i="3"/>
  <c r="T733" i="3"/>
  <c r="T713" i="3"/>
  <c r="T687" i="3"/>
  <c r="T671" i="3"/>
  <c r="T653" i="3"/>
  <c r="T631" i="3"/>
  <c r="T615" i="3"/>
  <c r="T592" i="3"/>
  <c r="T563" i="3"/>
  <c r="T549" i="3"/>
  <c r="T531" i="3"/>
  <c r="T526" i="3"/>
  <c r="T519" i="3"/>
  <c r="T496" i="3"/>
  <c r="T489" i="3"/>
  <c r="T477" i="3"/>
  <c r="T447" i="3"/>
  <c r="T440" i="3"/>
  <c r="T421" i="3"/>
  <c r="T403" i="3"/>
  <c r="T398" i="3"/>
  <c r="T391" i="3"/>
  <c r="T368" i="3"/>
  <c r="T361" i="3"/>
  <c r="T349" i="3"/>
  <c r="T321" i="3"/>
  <c r="T311" i="3"/>
  <c r="T301" i="3"/>
  <c r="T289" i="3"/>
  <c r="T279" i="3"/>
  <c r="T269" i="3"/>
  <c r="T257" i="3"/>
  <c r="T247" i="3"/>
  <c r="T237" i="3"/>
  <c r="T225" i="3"/>
  <c r="T215" i="3"/>
  <c r="T205" i="3"/>
  <c r="T193" i="3"/>
  <c r="T183" i="3"/>
  <c r="T173" i="3"/>
  <c r="T161" i="3"/>
  <c r="T151" i="3"/>
  <c r="T141" i="3"/>
  <c r="T129" i="3"/>
  <c r="T111" i="3"/>
  <c r="T101" i="3"/>
  <c r="T91" i="3"/>
  <c r="T83" i="3"/>
  <c r="T75" i="3"/>
  <c r="T67" i="3"/>
  <c r="T59" i="3"/>
  <c r="T51" i="3"/>
  <c r="T43" i="3"/>
  <c r="T35" i="3"/>
  <c r="T993" i="3"/>
  <c r="T977" i="3"/>
  <c r="T951" i="3"/>
  <c r="T931" i="3"/>
  <c r="T917" i="3"/>
  <c r="T891" i="3"/>
  <c r="T871" i="3"/>
  <c r="T855" i="3"/>
  <c r="T829" i="3"/>
  <c r="T816" i="3"/>
  <c r="T800" i="3"/>
  <c r="T784" i="3"/>
  <c r="T771" i="3"/>
  <c r="T745" i="3"/>
  <c r="T729" i="3"/>
  <c r="T709" i="3"/>
  <c r="T683" i="3"/>
  <c r="T1000" i="3"/>
  <c r="T984" i="3"/>
  <c r="T947" i="3"/>
  <c r="T929" i="3"/>
  <c r="T913" i="3"/>
  <c r="T887" i="3"/>
  <c r="T867" i="3"/>
  <c r="T853" i="3"/>
  <c r="T827" i="3"/>
  <c r="T807" i="3"/>
  <c r="T791" i="3"/>
  <c r="T765" i="3"/>
  <c r="T752" i="3"/>
  <c r="T736" i="3"/>
  <c r="T720" i="3"/>
  <c r="T707" i="3"/>
  <c r="T681" i="3"/>
  <c r="T665" i="3"/>
  <c r="T627" i="3"/>
  <c r="T609" i="3"/>
  <c r="T597" i="3"/>
  <c r="T579" i="3"/>
  <c r="T559" i="3"/>
  <c r="T543" i="3"/>
  <c r="T536" i="3"/>
  <c r="T517" i="3"/>
  <c r="T499" i="3"/>
  <c r="T494" i="3"/>
  <c r="T487" i="3"/>
  <c r="T464" i="3"/>
  <c r="T457" i="3"/>
  <c r="T445" i="3"/>
  <c r="T415" i="3"/>
  <c r="T408" i="3"/>
  <c r="T389" i="3"/>
  <c r="T371" i="3"/>
  <c r="T366" i="3"/>
  <c r="T359" i="3"/>
  <c r="T336" i="3"/>
  <c r="T329" i="3"/>
  <c r="T319" i="3"/>
  <c r="T309" i="3"/>
  <c r="T297" i="3"/>
  <c r="T287" i="3"/>
  <c r="T277" i="3"/>
  <c r="T265" i="3"/>
  <c r="T255" i="3"/>
  <c r="T245" i="3"/>
  <c r="T233" i="3"/>
  <c r="T223" i="3"/>
  <c r="T213" i="3"/>
  <c r="T201" i="3"/>
  <c r="T191" i="3"/>
  <c r="T181" i="3"/>
  <c r="T169" i="3"/>
  <c r="T159" i="3"/>
  <c r="T149" i="3"/>
  <c r="T137" i="3"/>
  <c r="T119" i="3"/>
  <c r="T109" i="3"/>
  <c r="T97" i="3"/>
  <c r="T89" i="3"/>
  <c r="T81" i="3"/>
  <c r="T73" i="3"/>
  <c r="T65" i="3"/>
  <c r="T57" i="3"/>
  <c r="T49" i="3"/>
  <c r="T41" i="3"/>
  <c r="T33" i="3"/>
  <c r="T991" i="3"/>
  <c r="T973" i="3"/>
  <c r="T936" i="3"/>
  <c r="T920" i="3"/>
  <c r="T883" i="3"/>
  <c r="T865" i="3"/>
  <c r="T849" i="3"/>
  <c r="T823" i="3"/>
  <c r="T803" i="3"/>
  <c r="T789" i="3"/>
  <c r="T763" i="3"/>
  <c r="T743" i="3"/>
  <c r="T727" i="3"/>
  <c r="T701" i="3"/>
  <c r="T688" i="3"/>
  <c r="T672" i="3"/>
  <c r="T656" i="3"/>
  <c r="T645" i="3"/>
  <c r="T616" i="3"/>
  <c r="T593" i="3"/>
  <c r="T577" i="3"/>
  <c r="T555" i="3"/>
  <c r="T550" i="3"/>
  <c r="T527" i="3"/>
  <c r="T520" i="3"/>
  <c r="T515" i="3"/>
  <c r="T497" i="3"/>
  <c r="T478" i="3"/>
  <c r="T469" i="3"/>
  <c r="T441" i="3"/>
  <c r="T427" i="3"/>
  <c r="T422" i="3"/>
  <c r="T399" i="3"/>
  <c r="T392" i="3"/>
  <c r="T387" i="3"/>
  <c r="T369" i="3"/>
  <c r="T350" i="3"/>
  <c r="T341" i="3"/>
  <c r="T324" i="3"/>
  <c r="T312" i="3"/>
  <c r="T302" i="3"/>
  <c r="T292" i="3"/>
  <c r="T280" i="3"/>
  <c r="T270" i="3"/>
  <c r="T260" i="3"/>
  <c r="T248" i="3"/>
  <c r="T238" i="3"/>
  <c r="T228" i="3"/>
  <c r="T216" i="3"/>
  <c r="T206" i="3"/>
  <c r="T196" i="3"/>
  <c r="T184" i="3"/>
  <c r="T174" i="3"/>
  <c r="T164" i="3"/>
  <c r="T152" i="3"/>
  <c r="T142" i="3"/>
  <c r="T132" i="3"/>
  <c r="T112" i="3"/>
  <c r="T102" i="3"/>
  <c r="T92" i="3"/>
  <c r="T84" i="3"/>
  <c r="T76" i="3"/>
  <c r="T68" i="3"/>
  <c r="T60" i="3"/>
  <c r="T52" i="3"/>
  <c r="T44" i="3"/>
  <c r="T36" i="3"/>
  <c r="T1003" i="3"/>
  <c r="T985" i="3"/>
  <c r="T965" i="3"/>
  <c r="T939" i="3"/>
  <c r="T925" i="3"/>
  <c r="T905" i="3"/>
  <c r="T879" i="3"/>
  <c r="T863" i="3"/>
  <c r="T845" i="3"/>
  <c r="T808" i="3"/>
  <c r="T792" i="3"/>
  <c r="T755" i="3"/>
  <c r="T737" i="3"/>
  <c r="T721" i="3"/>
  <c r="T695" i="3"/>
  <c r="T675" i="3"/>
  <c r="T661" i="3"/>
  <c r="T641" i="3"/>
  <c r="T619" i="3"/>
  <c r="T605" i="3"/>
  <c r="T591" i="3"/>
  <c r="T571" i="3"/>
  <c r="T560" i="3"/>
  <c r="T537" i="3"/>
  <c r="T523" i="3"/>
  <c r="T518" i="3"/>
  <c r="T495" i="3"/>
  <c r="T488" i="3"/>
  <c r="T483" i="3"/>
  <c r="T465" i="3"/>
  <c r="T446" i="3"/>
  <c r="T437" i="3"/>
  <c r="T409" i="3"/>
  <c r="T395" i="3"/>
  <c r="T390" i="3"/>
  <c r="T367" i="3"/>
  <c r="T360" i="3"/>
  <c r="T355" i="3"/>
  <c r="T337" i="3"/>
  <c r="T320" i="3"/>
  <c r="T310" i="3"/>
  <c r="T300" i="3"/>
  <c r="T288" i="3"/>
  <c r="T278" i="3"/>
  <c r="T268" i="3"/>
  <c r="T256" i="3"/>
  <c r="T246" i="3"/>
  <c r="T236" i="3"/>
  <c r="T224" i="3"/>
  <c r="T214" i="3"/>
  <c r="T204" i="3"/>
  <c r="T192" i="3"/>
  <c r="T182" i="3"/>
  <c r="T172" i="3"/>
  <c r="T160" i="3"/>
  <c r="T150" i="3"/>
  <c r="T140" i="3"/>
  <c r="T128" i="3"/>
  <c r="T110" i="3"/>
  <c r="T100" i="3"/>
  <c r="T90" i="3"/>
  <c r="T82" i="3"/>
  <c r="T74" i="3"/>
  <c r="T66" i="3"/>
  <c r="T58" i="3"/>
  <c r="T50" i="3"/>
  <c r="T42" i="3"/>
  <c r="T34" i="3"/>
  <c r="T992" i="3"/>
  <c r="T976" i="3"/>
  <c r="T963" i="3"/>
  <c r="T937" i="3"/>
  <c r="T921" i="3"/>
  <c r="T901" i="3"/>
  <c r="T875" i="3"/>
  <c r="T861" i="3"/>
  <c r="T841" i="3"/>
  <c r="T815" i="3"/>
  <c r="T799" i="3"/>
  <c r="T781" i="3"/>
  <c r="T744" i="3"/>
  <c r="T728" i="3"/>
  <c r="T691" i="3"/>
  <c r="T673" i="3"/>
  <c r="T657" i="3"/>
  <c r="T648" i="3"/>
  <c r="T637" i="3"/>
  <c r="T617" i="3"/>
  <c r="T603" i="3"/>
  <c r="T589" i="3"/>
  <c r="T567" i="3"/>
  <c r="T551" i="3"/>
  <c r="T528" i="3"/>
  <c r="T521" i="3"/>
  <c r="T509" i="3"/>
  <c r="T479" i="3"/>
  <c r="T472" i="3"/>
  <c r="T453" i="3"/>
  <c r="T435" i="3"/>
  <c r="T430" i="3"/>
  <c r="T423" i="3"/>
  <c r="T400" i="3"/>
  <c r="T393" i="3"/>
  <c r="T381" i="3"/>
  <c r="T351" i="3"/>
  <c r="T344" i="3"/>
  <c r="T325" i="3"/>
  <c r="T313" i="3"/>
  <c r="T303" i="3"/>
  <c r="T293" i="3"/>
  <c r="T281" i="3"/>
  <c r="T271" i="3"/>
  <c r="T261" i="3"/>
  <c r="T249" i="3"/>
  <c r="T239" i="3"/>
  <c r="T229" i="3"/>
  <c r="T217" i="3"/>
  <c r="T207" i="3"/>
  <c r="T197" i="3"/>
  <c r="T185" i="3"/>
  <c r="T175" i="3"/>
  <c r="T165" i="3"/>
  <c r="T153" i="3"/>
  <c r="T143" i="3"/>
  <c r="T133" i="3"/>
  <c r="T113" i="3"/>
  <c r="T103" i="3"/>
  <c r="T93" i="3"/>
  <c r="T85" i="3"/>
  <c r="T77" i="3"/>
  <c r="T69" i="3"/>
  <c r="T61" i="3"/>
  <c r="T53" i="3"/>
  <c r="T45" i="3"/>
  <c r="T37" i="3"/>
  <c r="T969" i="3"/>
  <c r="T928" i="3"/>
  <c r="T899" i="3"/>
  <c r="T856" i="3"/>
  <c r="T801" i="3"/>
  <c r="T725" i="3"/>
  <c r="T649" i="3"/>
  <c r="T624" i="3"/>
  <c r="T607" i="3"/>
  <c r="T565" i="3"/>
  <c r="T542" i="3"/>
  <c r="T511" i="3"/>
  <c r="T473" i="3"/>
  <c r="T451" i="3"/>
  <c r="T413" i="3"/>
  <c r="T382" i="3"/>
  <c r="T363" i="3"/>
  <c r="T286" i="3"/>
  <c r="T273" i="3"/>
  <c r="T262" i="3"/>
  <c r="T200" i="3"/>
  <c r="T189" i="3"/>
  <c r="T176" i="3"/>
  <c r="T108" i="3"/>
  <c r="T95" i="3"/>
  <c r="T86" i="3"/>
  <c r="T40" i="3"/>
  <c r="T957" i="3"/>
  <c r="T873" i="3"/>
  <c r="T797" i="3"/>
  <c r="T717" i="3"/>
  <c r="T643" i="3"/>
  <c r="T601" i="3"/>
  <c r="T584" i="3"/>
  <c r="T553" i="3"/>
  <c r="T467" i="3"/>
  <c r="T456" i="3"/>
  <c r="T433" i="3"/>
  <c r="T424" i="3"/>
  <c r="T405" i="3"/>
  <c r="T327" i="3"/>
  <c r="T316" i="3"/>
  <c r="T254" i="3"/>
  <c r="T241" i="3"/>
  <c r="T230" i="3"/>
  <c r="T168" i="3"/>
  <c r="T157" i="3"/>
  <c r="T144" i="3"/>
  <c r="T80" i="3"/>
  <c r="T71" i="3"/>
  <c r="T62" i="3"/>
  <c r="T909" i="3"/>
  <c r="T735" i="3"/>
  <c r="T504" i="3"/>
  <c r="T318" i="3"/>
  <c r="T232" i="3"/>
  <c r="T208" i="3"/>
  <c r="T116" i="3"/>
  <c r="T55" i="3"/>
  <c r="T912" i="3"/>
  <c r="T785" i="3"/>
  <c r="T699" i="3"/>
  <c r="T664" i="3"/>
  <c r="T635" i="3"/>
  <c r="T505" i="3"/>
  <c r="T486" i="3"/>
  <c r="T463" i="3"/>
  <c r="T401" i="3"/>
  <c r="T376" i="3"/>
  <c r="T357" i="3"/>
  <c r="T334" i="3"/>
  <c r="T308" i="3"/>
  <c r="T295" i="3"/>
  <c r="T284" i="3"/>
  <c r="T222" i="3"/>
  <c r="T209" i="3"/>
  <c r="T198" i="3"/>
  <c r="T136" i="3"/>
  <c r="T117" i="3"/>
  <c r="T104" i="3"/>
  <c r="T56" i="3"/>
  <c r="T47" i="3"/>
  <c r="T38" i="3"/>
  <c r="T943" i="3"/>
  <c r="T857" i="3"/>
  <c r="T777" i="3"/>
  <c r="T629" i="3"/>
  <c r="T608" i="3"/>
  <c r="T599" i="3"/>
  <c r="T547" i="3"/>
  <c r="T454" i="3"/>
  <c r="T431" i="3"/>
  <c r="T414" i="3"/>
  <c r="T383" i="3"/>
  <c r="T345" i="3"/>
  <c r="T276" i="3"/>
  <c r="T263" i="3"/>
  <c r="T252" i="3"/>
  <c r="T190" i="3"/>
  <c r="T177" i="3"/>
  <c r="T166" i="3"/>
  <c r="T96" i="3"/>
  <c r="T87" i="3"/>
  <c r="T78" i="3"/>
  <c r="T32" i="3"/>
  <c r="T39" i="3"/>
  <c r="T989" i="3"/>
  <c r="T872" i="3"/>
  <c r="T600" i="3"/>
  <c r="T552" i="3"/>
  <c r="T533" i="3"/>
  <c r="T455" i="3"/>
  <c r="T253" i="3"/>
  <c r="T180" i="3"/>
  <c r="T156" i="3"/>
  <c r="T88" i="3"/>
  <c r="T79" i="3"/>
  <c r="T983" i="3"/>
  <c r="T811" i="3"/>
  <c r="T680" i="3"/>
  <c r="T462" i="3"/>
  <c r="T373" i="3"/>
  <c r="T305" i="3"/>
  <c r="T294" i="3"/>
  <c r="T135" i="3"/>
  <c r="T46" i="3"/>
  <c r="T759" i="3"/>
  <c r="T679" i="3"/>
  <c r="T585" i="3"/>
  <c r="T501" i="3"/>
  <c r="T459" i="3"/>
  <c r="T425" i="3"/>
  <c r="T339" i="3"/>
  <c r="T328" i="3"/>
  <c r="T317" i="3"/>
  <c r="T304" i="3"/>
  <c r="T244" i="3"/>
  <c r="T231" i="3"/>
  <c r="T220" i="3"/>
  <c r="T158" i="3"/>
  <c r="T145" i="3"/>
  <c r="T134" i="3"/>
  <c r="T72" i="3"/>
  <c r="T63" i="3"/>
  <c r="T54" i="3"/>
  <c r="T999" i="3"/>
  <c r="T927" i="3"/>
  <c r="T837" i="3"/>
  <c r="T751" i="3"/>
  <c r="T669" i="3"/>
  <c r="T623" i="3"/>
  <c r="T541" i="3"/>
  <c r="T510" i="3"/>
  <c r="T491" i="3"/>
  <c r="T377" i="3"/>
  <c r="T358" i="3"/>
  <c r="T335" i="3"/>
  <c r="T296" i="3"/>
  <c r="T285" i="3"/>
  <c r="T272" i="3"/>
  <c r="T212" i="3"/>
  <c r="T199" i="3"/>
  <c r="T188" i="3"/>
  <c r="T118" i="3"/>
  <c r="T105" i="3"/>
  <c r="T94" i="3"/>
  <c r="T48" i="3"/>
  <c r="T944" i="3"/>
  <c r="T819" i="3"/>
  <c r="T739" i="3"/>
  <c r="T611" i="3"/>
  <c r="T581" i="3"/>
  <c r="T432" i="3"/>
  <c r="T419" i="3"/>
  <c r="T326" i="3"/>
  <c r="T264" i="3"/>
  <c r="T240" i="3"/>
  <c r="T167" i="3"/>
  <c r="T70" i="3"/>
  <c r="T663" i="3"/>
  <c r="T573" i="3"/>
  <c r="T529" i="3"/>
  <c r="T485" i="3"/>
  <c r="T331" i="3"/>
  <c r="T221" i="3"/>
  <c r="T148" i="3"/>
  <c r="T64" i="3"/>
  <c r="T29" i="3"/>
  <c r="T31" i="3"/>
  <c r="R15" i="3"/>
  <c r="R14" i="3"/>
  <c r="T24" i="3"/>
  <c r="T22" i="3"/>
  <c r="T25" i="3"/>
  <c r="T28" i="3"/>
  <c r="P14" i="3"/>
  <c r="R13" i="3"/>
  <c r="T23" i="3"/>
  <c r="T26" i="3"/>
  <c r="R12" i="3"/>
  <c r="T27" i="3"/>
  <c r="T30" i="3"/>
  <c r="R16" i="3"/>
  <c r="P16" i="3"/>
  <c r="P12" i="3"/>
  <c r="P13" i="3"/>
  <c r="P15" i="3"/>
  <c r="T16" i="3" l="1"/>
  <c r="T12" i="3"/>
  <c r="T13" i="3"/>
  <c r="T15" i="3"/>
  <c r="T14" i="3"/>
</calcChain>
</file>

<file path=xl/comments1.xml><?xml version="1.0" encoding="utf-8"?>
<comments xmlns="http://schemas.openxmlformats.org/spreadsheetml/2006/main">
  <authors>
    <author>Bob Weaber</author>
  </authors>
  <commentList>
    <comment ref="B8" authorId="0">
      <text>
        <r>
          <rPr>
            <b/>
            <sz val="8"/>
            <color indexed="81"/>
            <rFont val="Tahoma"/>
            <family val="2"/>
          </rPr>
          <t>Bob Weaber:</t>
        </r>
        <r>
          <rPr>
            <sz val="8"/>
            <color indexed="81"/>
            <rFont val="Tahoma"/>
            <family val="2"/>
          </rPr>
          <t xml:space="preserve">
Enter the date weaning weights are taken. Calves should be between 160 and 250 days of age. Animals outside this range are not adjusted.</t>
        </r>
      </text>
    </comment>
    <comment ref="B9" authorId="0">
      <text>
        <r>
          <rPr>
            <b/>
            <sz val="8"/>
            <color indexed="81"/>
            <rFont val="Tahoma"/>
            <family val="2"/>
          </rPr>
          <t>Bob Weaber:</t>
        </r>
        <r>
          <rPr>
            <sz val="8"/>
            <color indexed="81"/>
            <rFont val="Tahoma"/>
            <family val="2"/>
          </rPr>
          <t xml:space="preserve">
Enter the date weaning weights are taken. Calves should be between 320 and 410 days of age. Animals outside this range are not adjusted.</t>
        </r>
      </text>
    </comment>
    <comment ref="N21" authorId="0">
      <text>
        <r>
          <rPr>
            <b/>
            <sz val="8"/>
            <color indexed="81"/>
            <rFont val="Tahoma"/>
            <family val="2"/>
          </rPr>
          <t>Bob Weaber:</t>
        </r>
        <r>
          <rPr>
            <sz val="8"/>
            <color indexed="81"/>
            <rFont val="Tahoma"/>
            <family val="2"/>
          </rPr>
          <t xml:space="preserve">
Computes Age of Dam in years from dam birthdate and calf birth date or if dam birthdate is not known program used data in Age of Dam (Yrs) field.  For 2 year old heifers the program uses the 2 year old dam adjustment for females that calve &gt;20 and &lt;36 months of age.</t>
        </r>
      </text>
    </comment>
    <comment ref="O21" authorId="0">
      <text>
        <r>
          <rPr>
            <b/>
            <sz val="8"/>
            <color indexed="81"/>
            <rFont val="Tahoma"/>
            <family val="2"/>
          </rPr>
          <t>Bob Weaber:</t>
        </r>
        <r>
          <rPr>
            <sz val="8"/>
            <color indexed="81"/>
            <rFont val="Tahoma"/>
            <family val="2"/>
          </rPr>
          <t xml:space="preserve">
If actual birth weight of calf is not recorded, equation uses standard birthweights for each sex.</t>
        </r>
      </text>
    </comment>
    <comment ref="Q21" authorId="0">
      <text>
        <r>
          <rPr>
            <b/>
            <sz val="8"/>
            <color indexed="81"/>
            <rFont val="Tahoma"/>
            <family val="2"/>
          </rPr>
          <t>Bob Weaber:</t>
        </r>
        <r>
          <rPr>
            <sz val="8"/>
            <color indexed="81"/>
            <rFont val="Tahoma"/>
            <family val="2"/>
          </rPr>
          <t xml:space="preserve">
Uses BIF Adjusted 205 day weight equation. Data required includes Birthdate, age of dam, weaning weight date, actual weaning weight, and sex of calf.</t>
        </r>
      </text>
    </comment>
    <comment ref="S21" authorId="0">
      <text>
        <r>
          <rPr>
            <b/>
            <sz val="8"/>
            <color indexed="81"/>
            <rFont val="Tahoma"/>
            <family val="2"/>
          </rPr>
          <t>Bob Weaber:</t>
        </r>
        <r>
          <rPr>
            <sz val="8"/>
            <color indexed="81"/>
            <rFont val="Tahoma"/>
            <family val="2"/>
          </rPr>
          <t xml:space="preserve">
Uses BIF 365 day weight equation. Required data includes adjusted weaning weight, actual yearling weight and yearling weight date.</t>
        </r>
      </text>
    </comment>
  </commentList>
</comments>
</file>

<file path=xl/sharedStrings.xml><?xml version="1.0" encoding="utf-8"?>
<sst xmlns="http://schemas.openxmlformats.org/spreadsheetml/2006/main" count="78" uniqueCount="53">
  <si>
    <t>Herd ID</t>
  </si>
  <si>
    <t>EID</t>
  </si>
  <si>
    <t>Birthdate</t>
  </si>
  <si>
    <t>Dam Birthdate</t>
  </si>
  <si>
    <t>205 Adj. WW</t>
  </si>
  <si>
    <t>Computed AOD</t>
  </si>
  <si>
    <t>Age of Dam (Yrs)</t>
  </si>
  <si>
    <t>Birth Weight</t>
  </si>
  <si>
    <t>Weaning Weight</t>
  </si>
  <si>
    <t>Appendix 3.1, 8th Edition Guidelines for Uniform Beef Improvement</t>
  </si>
  <si>
    <t>BIF Standard Adjustment Factors for Birth and Weaning Weight</t>
  </si>
  <si>
    <t>Male</t>
  </si>
  <si>
    <t>Female</t>
  </si>
  <si>
    <t>Standard Birth Weights</t>
  </si>
  <si>
    <t>Sex B/S/H</t>
  </si>
  <si>
    <t>Yearling Wt. Date:</t>
  </si>
  <si>
    <t>Weaning Wt. Date:</t>
  </si>
  <si>
    <t>365 Adj. YW</t>
  </si>
  <si>
    <t>Adj.     BW</t>
  </si>
  <si>
    <t>Yearling Weight</t>
  </si>
  <si>
    <t>Weaning Age (days)</t>
  </si>
  <si>
    <t>Yearling Age (Days)</t>
  </si>
  <si>
    <t>Color Codes:</t>
  </si>
  <si>
    <t>Enter either of adjacent fields</t>
  </si>
  <si>
    <t>Computed data</t>
  </si>
  <si>
    <t>Farm/Name:</t>
  </si>
  <si>
    <t>Address:</t>
  </si>
  <si>
    <t>City, St, Zip:</t>
  </si>
  <si>
    <t>Phone:</t>
  </si>
  <si>
    <t>Email:</t>
  </si>
  <si>
    <t>City, ST, Zip:</t>
  </si>
  <si>
    <t>Sire</t>
  </si>
  <si>
    <t>Dam</t>
  </si>
  <si>
    <t>BW Ratio</t>
  </si>
  <si>
    <t>WW Ratio</t>
  </si>
  <si>
    <t>YW Ratio</t>
  </si>
  <si>
    <r>
      <t xml:space="preserve">Kansas State University              </t>
    </r>
    <r>
      <rPr>
        <b/>
        <sz val="16"/>
        <rFont val="Arial"/>
        <family val="2"/>
      </rPr>
      <t xml:space="preserve">              </t>
    </r>
    <r>
      <rPr>
        <b/>
        <sz val="14"/>
        <rFont val="Arial"/>
        <family val="2"/>
      </rPr>
      <t>Beef Cattle Adjusted Birth, Weaning and Yearling Weight Worksheet</t>
    </r>
  </si>
  <si>
    <t>Birth</t>
  </si>
  <si>
    <t>Weight</t>
  </si>
  <si>
    <t>Age of Dam</t>
  </si>
  <si>
    <t>at Birth of Calf</t>
  </si>
  <si>
    <t>Average</t>
  </si>
  <si>
    <t>Min</t>
  </si>
  <si>
    <t>Max</t>
  </si>
  <si>
    <t>Count</t>
  </si>
  <si>
    <t>Std dev</t>
  </si>
  <si>
    <t>Percent heifers</t>
  </si>
  <si>
    <t>Percent bull/steers</t>
  </si>
  <si>
    <t>ver. 1.3, by Bob Weaber, State Ext. Specialist, Beef Genetics</t>
  </si>
  <si>
    <t xml:space="preserve">Optional data for computation </t>
  </si>
  <si>
    <t xml:space="preserve">Required data for computation </t>
  </si>
  <si>
    <t xml:space="preserve">NOTE: To sort data select cell A:22…K:n then select 'Sort and filter'; </t>
  </si>
  <si>
    <t>where n = last row number.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</si>
</sst>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0.0"/>
  </numFmts>
  <fonts count="17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33CC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 indent="3"/>
    </xf>
    <xf numFmtId="0" fontId="1" fillId="0" borderId="0" xfId="0" applyFont="1" applyAlignment="1">
      <alignment horizontal="left" indent="1"/>
    </xf>
    <xf numFmtId="0" fontId="10" fillId="0" borderId="0" xfId="0" applyFont="1"/>
    <xf numFmtId="1" fontId="10" fillId="0" borderId="0" xfId="0" applyNumberFormat="1" applyFont="1"/>
    <xf numFmtId="164" fontId="10" fillId="0" borderId="0" xfId="0" applyNumberFormat="1" applyFont="1"/>
    <xf numFmtId="0" fontId="10" fillId="0" borderId="0" xfId="0" applyNumberFormat="1" applyFont="1"/>
    <xf numFmtId="164" fontId="12" fillId="0" borderId="4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left"/>
    </xf>
    <xf numFmtId="164" fontId="12" fillId="0" borderId="5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3" borderId="6" xfId="0" applyFont="1" applyFill="1" applyBorder="1" applyAlignment="1">
      <alignment horizontal="center" vertical="center" wrapText="1"/>
    </xf>
    <xf numFmtId="1" fontId="11" fillId="3" borderId="2" xfId="0" applyNumberFormat="1" applyFont="1" applyFill="1" applyBorder="1" applyAlignment="1">
      <alignment horizontal="center" vertical="center" wrapText="1"/>
    </xf>
    <xf numFmtId="1" fontId="11" fillId="4" borderId="2" xfId="0" applyNumberFormat="1" applyFont="1" applyFill="1" applyBorder="1" applyAlignment="1">
      <alignment horizontal="center" vertical="center" wrapText="1"/>
    </xf>
    <xf numFmtId="164" fontId="11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64" fontId="11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" fontId="11" fillId="2" borderId="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3" fillId="0" borderId="3" xfId="0" applyFont="1" applyBorder="1" applyAlignment="1" applyProtection="1">
      <alignment horizontal="right" indent="1"/>
      <protection locked="0"/>
    </xf>
    <xf numFmtId="1" fontId="13" fillId="0" borderId="3" xfId="0" applyNumberFormat="1" applyFont="1" applyBorder="1" applyAlignment="1" applyProtection="1">
      <alignment horizontal="right" indent="1"/>
      <protection locked="0"/>
    </xf>
    <xf numFmtId="164" fontId="13" fillId="0" borderId="3" xfId="0" applyNumberFormat="1" applyFont="1" applyBorder="1" applyAlignment="1" applyProtection="1">
      <alignment horizontal="right" indent="1"/>
      <protection locked="0"/>
    </xf>
    <xf numFmtId="0" fontId="13" fillId="0" borderId="3" xfId="0" applyNumberFormat="1" applyFont="1" applyBorder="1" applyAlignment="1" applyProtection="1">
      <alignment horizontal="right" indent="1"/>
      <protection locked="0"/>
    </xf>
    <xf numFmtId="1" fontId="10" fillId="2" borderId="3" xfId="0" applyNumberFormat="1" applyFont="1" applyFill="1" applyBorder="1" applyAlignment="1" applyProtection="1">
      <alignment horizontal="right" indent="1"/>
    </xf>
    <xf numFmtId="0" fontId="10" fillId="2" borderId="3" xfId="0" applyFont="1" applyFill="1" applyBorder="1" applyAlignment="1" applyProtection="1">
      <alignment horizontal="right" indent="1"/>
    </xf>
    <xf numFmtId="0" fontId="10" fillId="0" borderId="0" xfId="0" applyFont="1" applyProtection="1"/>
    <xf numFmtId="1" fontId="10" fillId="0" borderId="0" xfId="0" applyNumberFormat="1" applyFont="1" applyProtection="1"/>
    <xf numFmtId="164" fontId="10" fillId="0" borderId="0" xfId="0" applyNumberFormat="1" applyFont="1" applyProtection="1"/>
    <xf numFmtId="0" fontId="10" fillId="0" borderId="0" xfId="0" applyNumberFormat="1" applyFont="1" applyProtection="1"/>
    <xf numFmtId="1" fontId="11" fillId="5" borderId="0" xfId="0" applyNumberFormat="1" applyFont="1" applyFill="1" applyAlignment="1" applyProtection="1">
      <alignment vertical="center" wrapText="1"/>
    </xf>
    <xf numFmtId="1" fontId="11" fillId="5" borderId="0" xfId="0" applyNumberFormat="1" applyFont="1" applyFill="1" applyAlignment="1" applyProtection="1">
      <alignment horizontal="center" vertical="center" wrapText="1"/>
    </xf>
    <xf numFmtId="1" fontId="11" fillId="5" borderId="0" xfId="0" applyNumberFormat="1" applyFont="1" applyFill="1" applyAlignment="1" applyProtection="1">
      <alignment horizontal="right"/>
    </xf>
    <xf numFmtId="0" fontId="10" fillId="5" borderId="0" xfId="0" applyFont="1" applyFill="1" applyAlignment="1" applyProtection="1">
      <alignment horizontal="center" vertical="center" wrapText="1"/>
    </xf>
    <xf numFmtId="0" fontId="10" fillId="5" borderId="0" xfId="0" applyFont="1" applyFill="1" applyAlignment="1" applyProtection="1">
      <alignment vertical="center" wrapText="1"/>
    </xf>
    <xf numFmtId="0" fontId="10" fillId="5" borderId="17" xfId="0" applyFont="1" applyFill="1" applyBorder="1" applyProtection="1"/>
    <xf numFmtId="1" fontId="10" fillId="5" borderId="18" xfId="0" applyNumberFormat="1" applyFont="1" applyFill="1" applyBorder="1" applyProtection="1"/>
    <xf numFmtId="0" fontId="10" fillId="5" borderId="19" xfId="0" applyFont="1" applyFill="1" applyBorder="1" applyProtection="1"/>
    <xf numFmtId="1" fontId="10" fillId="5" borderId="20" xfId="0" applyNumberFormat="1" applyFont="1" applyFill="1" applyBorder="1" applyProtection="1"/>
    <xf numFmtId="0" fontId="10" fillId="5" borderId="21" xfId="0" applyFont="1" applyFill="1" applyBorder="1" applyProtection="1"/>
    <xf numFmtId="1" fontId="10" fillId="5" borderId="22" xfId="0" applyNumberFormat="1" applyFont="1" applyFill="1" applyBorder="1" applyProtection="1"/>
    <xf numFmtId="0" fontId="10" fillId="5" borderId="0" xfId="0" applyFont="1" applyFill="1" applyBorder="1" applyProtection="1"/>
    <xf numFmtId="1" fontId="10" fillId="5" borderId="0" xfId="0" applyNumberFormat="1" applyFont="1" applyFill="1" applyBorder="1" applyProtection="1"/>
    <xf numFmtId="1" fontId="10" fillId="5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protection locked="0"/>
    </xf>
    <xf numFmtId="0" fontId="11" fillId="6" borderId="17" xfId="0" applyFont="1" applyFill="1" applyBorder="1"/>
    <xf numFmtId="0" fontId="11" fillId="6" borderId="15" xfId="0" applyFont="1" applyFill="1" applyBorder="1" applyAlignment="1">
      <alignment horizontal="center"/>
    </xf>
    <xf numFmtId="0" fontId="11" fillId="6" borderId="21" xfId="0" applyFont="1" applyFill="1" applyBorder="1"/>
    <xf numFmtId="165" fontId="10" fillId="6" borderId="18" xfId="0" applyNumberFormat="1" applyFont="1" applyFill="1" applyBorder="1" applyAlignment="1">
      <alignment horizontal="center"/>
    </xf>
    <xf numFmtId="0" fontId="11" fillId="6" borderId="16" xfId="0" applyFont="1" applyFill="1" applyBorder="1" applyAlignment="1">
      <alignment horizontal="center"/>
    </xf>
    <xf numFmtId="165" fontId="10" fillId="6" borderId="22" xfId="0" applyNumberFormat="1" applyFont="1" applyFill="1" applyBorder="1" applyAlignment="1">
      <alignment horizontal="center"/>
    </xf>
    <xf numFmtId="1" fontId="15" fillId="0" borderId="0" xfId="0" applyNumberFormat="1" applyFont="1"/>
    <xf numFmtId="0" fontId="15" fillId="0" borderId="0" xfId="0" applyFont="1" applyAlignment="1">
      <alignment horizontal="center"/>
    </xf>
    <xf numFmtId="0" fontId="11" fillId="7" borderId="2" xfId="0" applyFont="1" applyFill="1" applyBorder="1" applyAlignment="1">
      <alignment horizontal="center" vertical="center" wrapText="1"/>
    </xf>
    <xf numFmtId="1" fontId="11" fillId="2" borderId="24" xfId="0" applyNumberFormat="1" applyFont="1" applyFill="1" applyBorder="1" applyAlignment="1">
      <alignment horizontal="center" vertical="center" wrapText="1"/>
    </xf>
    <xf numFmtId="1" fontId="11" fillId="2" borderId="25" xfId="0" applyNumberFormat="1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1" fontId="11" fillId="2" borderId="26" xfId="0" applyNumberFormat="1" applyFont="1" applyFill="1" applyBorder="1" applyAlignment="1">
      <alignment horizontal="center" vertical="center" wrapText="1"/>
    </xf>
    <xf numFmtId="1" fontId="10" fillId="6" borderId="23" xfId="0" quotePrefix="1" applyNumberFormat="1" applyFont="1" applyFill="1" applyBorder="1" applyAlignment="1">
      <alignment horizontal="right" indent="1"/>
    </xf>
    <xf numFmtId="0" fontId="11" fillId="6" borderId="23" xfId="0" applyFont="1" applyFill="1" applyBorder="1" applyAlignment="1">
      <alignment horizontal="center"/>
    </xf>
    <xf numFmtId="164" fontId="10" fillId="6" borderId="23" xfId="0" quotePrefix="1" applyNumberFormat="1" applyFont="1" applyFill="1" applyBorder="1" applyAlignment="1">
      <alignment horizontal="right" indent="1"/>
    </xf>
    <xf numFmtId="0" fontId="10" fillId="6" borderId="23" xfId="0" applyNumberFormat="1" applyFont="1" applyFill="1" applyBorder="1"/>
    <xf numFmtId="165" fontId="10" fillId="6" borderId="23" xfId="0" quotePrefix="1" applyNumberFormat="1" applyFont="1" applyFill="1" applyBorder="1" applyAlignment="1">
      <alignment horizontal="right" indent="1"/>
    </xf>
    <xf numFmtId="3" fontId="10" fillId="6" borderId="23" xfId="0" quotePrefix="1" applyNumberFormat="1" applyFont="1" applyFill="1" applyBorder="1" applyAlignment="1">
      <alignment horizontal="right" indent="1"/>
    </xf>
    <xf numFmtId="0" fontId="11" fillId="6" borderId="11" xfId="0" applyFont="1" applyFill="1" applyBorder="1"/>
    <xf numFmtId="1" fontId="10" fillId="6" borderId="27" xfId="0" quotePrefix="1" applyNumberFormat="1" applyFont="1" applyFill="1" applyBorder="1" applyAlignment="1">
      <alignment horizontal="right" indent="1"/>
    </xf>
    <xf numFmtId="0" fontId="11" fillId="6" borderId="27" xfId="0" applyFont="1" applyFill="1" applyBorder="1" applyAlignment="1">
      <alignment horizontal="center"/>
    </xf>
    <xf numFmtId="164" fontId="10" fillId="6" borderId="27" xfId="0" quotePrefix="1" applyNumberFormat="1" applyFont="1" applyFill="1" applyBorder="1" applyAlignment="1">
      <alignment horizontal="right" indent="1"/>
    </xf>
    <xf numFmtId="0" fontId="10" fillId="6" borderId="27" xfId="0" applyNumberFormat="1" applyFont="1" applyFill="1" applyBorder="1"/>
    <xf numFmtId="165" fontId="10" fillId="6" borderId="27" xfId="0" quotePrefix="1" applyNumberFormat="1" applyFont="1" applyFill="1" applyBorder="1" applyAlignment="1">
      <alignment horizontal="right" indent="1"/>
    </xf>
    <xf numFmtId="3" fontId="10" fillId="6" borderId="27" xfId="0" quotePrefix="1" applyNumberFormat="1" applyFont="1" applyFill="1" applyBorder="1" applyAlignment="1">
      <alignment horizontal="right" indent="1"/>
    </xf>
    <xf numFmtId="1" fontId="10" fillId="6" borderId="28" xfId="0" quotePrefix="1" applyNumberFormat="1" applyFont="1" applyFill="1" applyBorder="1" applyAlignment="1">
      <alignment horizontal="right" indent="1"/>
    </xf>
    <xf numFmtId="0" fontId="11" fillId="6" borderId="29" xfId="0" applyFont="1" applyFill="1" applyBorder="1"/>
    <xf numFmtId="1" fontId="10" fillId="6" borderId="30" xfId="0" quotePrefix="1" applyNumberFormat="1" applyFont="1" applyFill="1" applyBorder="1" applyAlignment="1">
      <alignment horizontal="right" indent="1"/>
    </xf>
    <xf numFmtId="0" fontId="11" fillId="6" borderId="13" xfId="0" applyFont="1" applyFill="1" applyBorder="1"/>
    <xf numFmtId="0" fontId="10" fillId="6" borderId="31" xfId="0" quotePrefix="1" applyNumberFormat="1" applyFont="1" applyFill="1" applyBorder="1" applyAlignment="1">
      <alignment horizontal="right" indent="1"/>
    </xf>
    <xf numFmtId="0" fontId="10" fillId="6" borderId="32" xfId="0" quotePrefix="1" applyNumberFormat="1" applyFont="1" applyFill="1" applyBorder="1" applyAlignment="1">
      <alignment horizontal="right" indent="1"/>
    </xf>
    <xf numFmtId="1" fontId="10" fillId="5" borderId="1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protection locked="0"/>
    </xf>
    <xf numFmtId="1" fontId="11" fillId="5" borderId="0" xfId="0" applyNumberFormat="1" applyFont="1" applyFill="1" applyAlignment="1" applyProtection="1">
      <alignment horizontal="right"/>
    </xf>
    <xf numFmtId="0" fontId="11" fillId="4" borderId="11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1" fontId="14" fillId="3" borderId="8" xfId="0" applyNumberFormat="1" applyFont="1" applyFill="1" applyBorder="1" applyAlignment="1">
      <alignment horizontal="center"/>
    </xf>
    <xf numFmtId="1" fontId="14" fillId="3" borderId="9" xfId="0" applyNumberFormat="1" applyFont="1" applyFill="1" applyBorder="1" applyAlignment="1">
      <alignment horizontal="center"/>
    </xf>
    <xf numFmtId="1" fontId="14" fillId="3" borderId="10" xfId="0" applyNumberFormat="1" applyFont="1" applyFill="1" applyBorder="1" applyAlignment="1">
      <alignment horizontal="center"/>
    </xf>
    <xf numFmtId="1" fontId="14" fillId="7" borderId="8" xfId="0" applyNumberFormat="1" applyFont="1" applyFill="1" applyBorder="1" applyAlignment="1">
      <alignment horizontal="center"/>
    </xf>
    <xf numFmtId="1" fontId="14" fillId="7" borderId="9" xfId="0" applyNumberFormat="1" applyFont="1" applyFill="1" applyBorder="1" applyAlignment="1">
      <alignment horizontal="center"/>
    </xf>
    <xf numFmtId="1" fontId="14" fillId="7" borderId="10" xfId="0" applyNumberFormat="1" applyFont="1" applyFill="1" applyBorder="1" applyAlignment="1">
      <alignment horizontal="center"/>
    </xf>
    <xf numFmtId="1" fontId="14" fillId="4" borderId="8" xfId="0" applyNumberFormat="1" applyFont="1" applyFill="1" applyBorder="1" applyAlignment="1">
      <alignment horizontal="center"/>
    </xf>
    <xf numFmtId="1" fontId="14" fillId="4" borderId="9" xfId="0" applyNumberFormat="1" applyFont="1" applyFill="1" applyBorder="1" applyAlignment="1">
      <alignment horizontal="center"/>
    </xf>
    <xf numFmtId="1" fontId="14" fillId="4" borderId="10" xfId="0" applyNumberFormat="1" applyFont="1" applyFill="1" applyBorder="1" applyAlignment="1">
      <alignment horizontal="center"/>
    </xf>
    <xf numFmtId="1" fontId="14" fillId="6" borderId="8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1" fontId="14" fillId="6" borderId="10" xfId="0" applyNumberFormat="1" applyFont="1" applyFill="1" applyBorder="1" applyAlignment="1">
      <alignment horizontal="center"/>
    </xf>
    <xf numFmtId="0" fontId="16" fillId="0" borderId="17" xfId="0" applyNumberFormat="1" applyFont="1" applyBorder="1" applyAlignment="1">
      <alignment horizontal="center" vertical="center" wrapText="1"/>
    </xf>
    <xf numFmtId="0" fontId="16" fillId="0" borderId="15" xfId="0" applyNumberFormat="1" applyFont="1" applyBorder="1" applyAlignment="1">
      <alignment horizontal="center" vertical="center" wrapText="1"/>
    </xf>
    <xf numFmtId="0" fontId="16" fillId="0" borderId="18" xfId="0" applyNumberFormat="1" applyFont="1" applyBorder="1" applyAlignment="1">
      <alignment horizontal="center" vertical="center" wrapText="1"/>
    </xf>
    <xf numFmtId="0" fontId="16" fillId="0" borderId="21" xfId="0" applyNumberFormat="1" applyFont="1" applyBorder="1" applyAlignment="1">
      <alignment horizontal="center" vertical="center" wrapText="1"/>
    </xf>
    <xf numFmtId="0" fontId="16" fillId="0" borderId="16" xfId="0" applyNumberFormat="1" applyFont="1" applyBorder="1" applyAlignment="1">
      <alignment horizontal="center" vertical="center" wrapText="1"/>
    </xf>
    <xf numFmtId="0" fontId="16" fillId="0" borderId="22" xfId="0" applyNumberFormat="1" applyFont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1008919</xdr:colOff>
      <xdr:row>4</xdr:row>
      <xdr:rowOff>144780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238125"/>
          <a:ext cx="1561369" cy="868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005"/>
  <sheetViews>
    <sheetView tabSelected="1" workbookViewId="0">
      <selection activeCell="K22" sqref="K22"/>
    </sheetView>
  </sheetViews>
  <sheetFormatPr defaultRowHeight="15" x14ac:dyDescent="0.25"/>
  <cols>
    <col min="1" max="1" width="8.7109375" style="7" customWidth="1"/>
    <col min="2" max="2" width="18.7109375" style="8" customWidth="1"/>
    <col min="3" max="3" width="6.7109375" style="8" customWidth="1"/>
    <col min="4" max="4" width="9.7109375" style="9" customWidth="1"/>
    <col min="5" max="6" width="8.140625" style="10" customWidth="1"/>
    <col min="7" max="7" width="9.7109375" style="7" customWidth="1"/>
    <col min="8" max="8" width="9.5703125" style="7" bestFit="1" customWidth="1"/>
    <col min="9" max="9" width="9.7109375" style="7" customWidth="1"/>
    <col min="10" max="11" width="9.7109375" style="8" customWidth="1"/>
    <col min="12" max="12" width="10.7109375" style="8" customWidth="1"/>
    <col min="13" max="14" width="10.7109375" style="7" customWidth="1"/>
    <col min="15" max="15" width="7.85546875" style="7" customWidth="1"/>
    <col min="16" max="16" width="7.85546875" style="8" customWidth="1"/>
    <col min="17" max="17" width="7.85546875" style="7" customWidth="1"/>
    <col min="18" max="18" width="7.85546875" style="8" customWidth="1"/>
    <col min="19" max="19" width="7.85546875" style="7" customWidth="1"/>
    <col min="20" max="20" width="7.85546875" style="8" customWidth="1"/>
    <col min="21" max="16384" width="9.140625" style="7"/>
  </cols>
  <sheetData>
    <row r="1" spans="1:20" s="33" customFormat="1" ht="15" customHeight="1" x14ac:dyDescent="0.25">
      <c r="A1" s="42"/>
      <c r="B1" s="43"/>
      <c r="C1" s="37"/>
      <c r="D1" s="37"/>
      <c r="E1" s="110" t="s">
        <v>36</v>
      </c>
      <c r="F1" s="110"/>
      <c r="G1" s="110"/>
      <c r="H1" s="110"/>
      <c r="I1" s="110"/>
      <c r="J1" s="110"/>
      <c r="K1" s="38"/>
      <c r="L1" s="86" t="s">
        <v>25</v>
      </c>
      <c r="M1" s="86"/>
      <c r="N1" s="84"/>
      <c r="O1" s="84"/>
      <c r="P1" s="84"/>
      <c r="Q1" s="84"/>
      <c r="R1" s="84"/>
      <c r="S1" s="84"/>
      <c r="T1" s="85"/>
    </row>
    <row r="2" spans="1:20" s="33" customFormat="1" ht="15" customHeight="1" x14ac:dyDescent="0.25">
      <c r="A2" s="44"/>
      <c r="B2" s="45"/>
      <c r="C2" s="37"/>
      <c r="D2" s="37"/>
      <c r="E2" s="110"/>
      <c r="F2" s="110"/>
      <c r="G2" s="110"/>
      <c r="H2" s="110"/>
      <c r="I2" s="110"/>
      <c r="J2" s="110"/>
      <c r="K2" s="40"/>
      <c r="L2" s="86" t="s">
        <v>26</v>
      </c>
      <c r="M2" s="86" t="s">
        <v>26</v>
      </c>
      <c r="N2" s="84"/>
      <c r="O2" s="84"/>
      <c r="P2" s="84"/>
      <c r="Q2" s="84"/>
      <c r="R2" s="84"/>
      <c r="S2" s="84"/>
      <c r="T2" s="85"/>
    </row>
    <row r="3" spans="1:20" s="33" customFormat="1" ht="15" customHeight="1" x14ac:dyDescent="0.25">
      <c r="A3" s="44"/>
      <c r="B3" s="45"/>
      <c r="C3" s="37"/>
      <c r="D3" s="37"/>
      <c r="E3" s="110"/>
      <c r="F3" s="110"/>
      <c r="G3" s="110"/>
      <c r="H3" s="110"/>
      <c r="I3" s="110"/>
      <c r="J3" s="110"/>
      <c r="K3" s="40"/>
      <c r="L3" s="86" t="s">
        <v>30</v>
      </c>
      <c r="M3" s="86" t="s">
        <v>27</v>
      </c>
      <c r="N3" s="84"/>
      <c r="O3" s="84"/>
      <c r="P3" s="84"/>
      <c r="Q3" s="84"/>
      <c r="R3" s="84"/>
      <c r="S3" s="84"/>
      <c r="T3" s="85"/>
    </row>
    <row r="4" spans="1:20" s="33" customFormat="1" ht="15" customHeight="1" x14ac:dyDescent="0.25">
      <c r="A4" s="44"/>
      <c r="B4" s="45"/>
      <c r="C4" s="37"/>
      <c r="D4" s="37"/>
      <c r="E4" s="110"/>
      <c r="F4" s="110"/>
      <c r="G4" s="110"/>
      <c r="H4" s="110"/>
      <c r="I4" s="110"/>
      <c r="J4" s="110"/>
      <c r="K4" s="40"/>
      <c r="L4" s="86" t="s">
        <v>28</v>
      </c>
      <c r="M4" s="86" t="s">
        <v>28</v>
      </c>
      <c r="N4" s="84"/>
      <c r="O4" s="84"/>
      <c r="P4" s="84"/>
      <c r="Q4" s="84"/>
      <c r="R4" s="84"/>
      <c r="S4" s="84"/>
      <c r="T4" s="85"/>
    </row>
    <row r="5" spans="1:20" s="33" customFormat="1" ht="15" customHeight="1" thickBot="1" x14ac:dyDescent="0.3">
      <c r="A5" s="46"/>
      <c r="B5" s="47"/>
      <c r="C5" s="41"/>
      <c r="D5" s="41"/>
      <c r="E5" s="110"/>
      <c r="F5" s="110"/>
      <c r="G5" s="110"/>
      <c r="H5" s="110"/>
      <c r="I5" s="110"/>
      <c r="J5" s="110"/>
      <c r="K5" s="40"/>
      <c r="L5" s="86" t="s">
        <v>29</v>
      </c>
      <c r="M5" s="86" t="s">
        <v>29</v>
      </c>
      <c r="N5" s="84"/>
      <c r="O5" s="84"/>
      <c r="P5" s="84"/>
      <c r="Q5" s="84"/>
      <c r="R5" s="84"/>
      <c r="S5" s="84"/>
      <c r="T5" s="85"/>
    </row>
    <row r="6" spans="1:20" s="33" customFormat="1" ht="15" customHeight="1" x14ac:dyDescent="0.25">
      <c r="A6" s="48"/>
      <c r="B6" s="49"/>
      <c r="C6" s="41"/>
      <c r="D6" s="41"/>
      <c r="E6" s="91" t="s">
        <v>48</v>
      </c>
      <c r="F6" s="91"/>
      <c r="G6" s="91"/>
      <c r="H6" s="91"/>
      <c r="I6" s="91"/>
      <c r="J6" s="91"/>
      <c r="K6" s="40"/>
      <c r="L6" s="39"/>
      <c r="M6" s="39"/>
      <c r="N6" s="50"/>
      <c r="O6" s="50"/>
      <c r="P6" s="50"/>
      <c r="Q6" s="50"/>
      <c r="R6" s="50"/>
      <c r="S6" s="50"/>
      <c r="T6" s="51"/>
    </row>
    <row r="7" spans="1:20" s="33" customFormat="1" ht="15.75" customHeight="1" thickBot="1" x14ac:dyDescent="0.3">
      <c r="B7" s="34"/>
      <c r="C7" s="34"/>
      <c r="D7" s="35"/>
      <c r="E7" s="36"/>
      <c r="F7" s="36"/>
      <c r="L7" s="34"/>
      <c r="T7" s="34"/>
    </row>
    <row r="8" spans="1:20" ht="15.75" thickBot="1" x14ac:dyDescent="0.3">
      <c r="B8" s="87" t="s">
        <v>16</v>
      </c>
      <c r="C8" s="88"/>
      <c r="D8" s="11">
        <v>40878</v>
      </c>
      <c r="F8" s="12" t="s">
        <v>22</v>
      </c>
      <c r="P8" s="7"/>
      <c r="R8" s="7"/>
    </row>
    <row r="9" spans="1:20" ht="15.75" thickBot="1" x14ac:dyDescent="0.3">
      <c r="B9" s="89" t="s">
        <v>15</v>
      </c>
      <c r="C9" s="90"/>
      <c r="D9" s="13">
        <v>41044</v>
      </c>
      <c r="F9" s="92" t="s">
        <v>23</v>
      </c>
      <c r="G9" s="93"/>
      <c r="H9" s="94"/>
      <c r="I9" s="58"/>
      <c r="J9" s="95" t="s">
        <v>49</v>
      </c>
      <c r="K9" s="96"/>
      <c r="L9" s="97"/>
      <c r="M9" s="59"/>
      <c r="N9" s="98" t="s">
        <v>50</v>
      </c>
      <c r="O9" s="99"/>
      <c r="P9" s="100"/>
      <c r="Q9" s="8"/>
      <c r="R9" s="101" t="s">
        <v>24</v>
      </c>
      <c r="S9" s="102"/>
      <c r="T9" s="103"/>
    </row>
    <row r="10" spans="1:20" ht="15.75" thickBot="1" x14ac:dyDescent="0.3">
      <c r="B10" s="14"/>
      <c r="C10" s="14"/>
    </row>
    <row r="11" spans="1:20" ht="33.75" customHeight="1" thickBot="1" x14ac:dyDescent="0.3">
      <c r="A11" s="61"/>
      <c r="B11" s="62" t="s">
        <v>1</v>
      </c>
      <c r="C11" s="62" t="s">
        <v>14</v>
      </c>
      <c r="D11" s="62" t="s">
        <v>2</v>
      </c>
      <c r="E11" s="62" t="s">
        <v>31</v>
      </c>
      <c r="F11" s="62" t="s">
        <v>32</v>
      </c>
      <c r="G11" s="62" t="s">
        <v>3</v>
      </c>
      <c r="H11" s="62" t="s">
        <v>6</v>
      </c>
      <c r="I11" s="62" t="s">
        <v>7</v>
      </c>
      <c r="J11" s="62" t="s">
        <v>8</v>
      </c>
      <c r="K11" s="62" t="s">
        <v>19</v>
      </c>
      <c r="L11" s="62" t="s">
        <v>20</v>
      </c>
      <c r="M11" s="62" t="s">
        <v>21</v>
      </c>
      <c r="N11" s="62" t="s">
        <v>5</v>
      </c>
      <c r="O11" s="63" t="s">
        <v>18</v>
      </c>
      <c r="P11" s="62" t="s">
        <v>33</v>
      </c>
      <c r="Q11" s="63" t="s">
        <v>4</v>
      </c>
      <c r="R11" s="62" t="s">
        <v>34</v>
      </c>
      <c r="S11" s="63" t="s">
        <v>17</v>
      </c>
      <c r="T11" s="64" t="s">
        <v>35</v>
      </c>
    </row>
    <row r="12" spans="1:20" ht="15.75" customHeight="1" x14ac:dyDescent="0.25">
      <c r="A12" s="71" t="s">
        <v>41</v>
      </c>
      <c r="B12" s="72"/>
      <c r="C12" s="73"/>
      <c r="D12" s="74" t="str">
        <f>IF(COUNT(D$22:D$1001)=0,"n/a",AVERAGE(D$22:D$1001))</f>
        <v>n/a</v>
      </c>
      <c r="E12" s="75"/>
      <c r="F12" s="75"/>
      <c r="G12" s="74" t="str">
        <f t="shared" ref="G12:T12" si="0">IF(COUNT(G$22:G$1001)=0,"n/a",AVERAGE(G$22:G$1001))</f>
        <v>n/a</v>
      </c>
      <c r="H12" s="76" t="str">
        <f t="shared" si="0"/>
        <v>n/a</v>
      </c>
      <c r="I12" s="76" t="str">
        <f t="shared" si="0"/>
        <v>n/a</v>
      </c>
      <c r="J12" s="77" t="str">
        <f t="shared" si="0"/>
        <v>n/a</v>
      </c>
      <c r="K12" s="77" t="str">
        <f t="shared" si="0"/>
        <v>n/a</v>
      </c>
      <c r="L12" s="72" t="str">
        <f t="shared" si="0"/>
        <v>n/a</v>
      </c>
      <c r="M12" s="72" t="str">
        <f t="shared" si="0"/>
        <v>n/a</v>
      </c>
      <c r="N12" s="76" t="str">
        <f t="shared" si="0"/>
        <v>n/a</v>
      </c>
      <c r="O12" s="76" t="str">
        <f t="shared" si="0"/>
        <v>n/a</v>
      </c>
      <c r="P12" s="72" t="str">
        <f t="shared" si="0"/>
        <v>n/a</v>
      </c>
      <c r="Q12" s="77" t="str">
        <f t="shared" si="0"/>
        <v>n/a</v>
      </c>
      <c r="R12" s="72" t="str">
        <f t="shared" si="0"/>
        <v>n/a</v>
      </c>
      <c r="S12" s="77" t="str">
        <f t="shared" si="0"/>
        <v>n/a</v>
      </c>
      <c r="T12" s="78" t="str">
        <f t="shared" si="0"/>
        <v>n/a</v>
      </c>
    </row>
    <row r="13" spans="1:20" ht="15.75" customHeight="1" x14ac:dyDescent="0.25">
      <c r="A13" s="79" t="s">
        <v>42</v>
      </c>
      <c r="B13" s="65"/>
      <c r="C13" s="66"/>
      <c r="D13" s="67" t="str">
        <f>IF(COUNT(D$22:D$1001)=0,"n/a",MIN(D$22:D$1001))</f>
        <v>n/a</v>
      </c>
      <c r="E13" s="68"/>
      <c r="F13" s="68"/>
      <c r="G13" s="67" t="str">
        <f t="shared" ref="G13:T13" si="1">IF(COUNT(G$22:G$1001)=0,"n/a",MIN(G$22:G$1001))</f>
        <v>n/a</v>
      </c>
      <c r="H13" s="69" t="str">
        <f t="shared" si="1"/>
        <v>n/a</v>
      </c>
      <c r="I13" s="69" t="str">
        <f t="shared" si="1"/>
        <v>n/a</v>
      </c>
      <c r="J13" s="70" t="str">
        <f t="shared" si="1"/>
        <v>n/a</v>
      </c>
      <c r="K13" s="70" t="str">
        <f t="shared" si="1"/>
        <v>n/a</v>
      </c>
      <c r="L13" s="65" t="str">
        <f t="shared" si="1"/>
        <v>n/a</v>
      </c>
      <c r="M13" s="65" t="str">
        <f t="shared" si="1"/>
        <v>n/a</v>
      </c>
      <c r="N13" s="69" t="str">
        <f t="shared" si="1"/>
        <v>n/a</v>
      </c>
      <c r="O13" s="69" t="str">
        <f t="shared" si="1"/>
        <v>n/a</v>
      </c>
      <c r="P13" s="65" t="str">
        <f t="shared" si="1"/>
        <v>n/a</v>
      </c>
      <c r="Q13" s="70" t="str">
        <f t="shared" si="1"/>
        <v>n/a</v>
      </c>
      <c r="R13" s="65" t="str">
        <f t="shared" si="1"/>
        <v>n/a</v>
      </c>
      <c r="S13" s="70" t="str">
        <f t="shared" si="1"/>
        <v>n/a</v>
      </c>
      <c r="T13" s="80" t="str">
        <f t="shared" si="1"/>
        <v>n/a</v>
      </c>
    </row>
    <row r="14" spans="1:20" ht="15.75" customHeight="1" x14ac:dyDescent="0.25">
      <c r="A14" s="79" t="s">
        <v>43</v>
      </c>
      <c r="B14" s="65"/>
      <c r="C14" s="66"/>
      <c r="D14" s="67" t="str">
        <f>IF(COUNT(D$22:D$1001)=0,"n/a",MAX(D$22:D$1001))</f>
        <v>n/a</v>
      </c>
      <c r="E14" s="68"/>
      <c r="F14" s="68"/>
      <c r="G14" s="67" t="str">
        <f t="shared" ref="G14:T14" si="2">IF(COUNT(G$22:G$1001)=0,"n/a",MAX(G$22:G$1001))</f>
        <v>n/a</v>
      </c>
      <c r="H14" s="69" t="str">
        <f t="shared" si="2"/>
        <v>n/a</v>
      </c>
      <c r="I14" s="69" t="str">
        <f t="shared" si="2"/>
        <v>n/a</v>
      </c>
      <c r="J14" s="70" t="str">
        <f t="shared" si="2"/>
        <v>n/a</v>
      </c>
      <c r="K14" s="70" t="str">
        <f t="shared" si="2"/>
        <v>n/a</v>
      </c>
      <c r="L14" s="65" t="str">
        <f t="shared" si="2"/>
        <v>n/a</v>
      </c>
      <c r="M14" s="65" t="str">
        <f t="shared" si="2"/>
        <v>n/a</v>
      </c>
      <c r="N14" s="69" t="str">
        <f t="shared" si="2"/>
        <v>n/a</v>
      </c>
      <c r="O14" s="69" t="str">
        <f t="shared" si="2"/>
        <v>n/a</v>
      </c>
      <c r="P14" s="65" t="str">
        <f t="shared" si="2"/>
        <v>n/a</v>
      </c>
      <c r="Q14" s="70" t="str">
        <f t="shared" si="2"/>
        <v>n/a</v>
      </c>
      <c r="R14" s="65" t="str">
        <f t="shared" si="2"/>
        <v>n/a</v>
      </c>
      <c r="S14" s="70" t="str">
        <f t="shared" si="2"/>
        <v>n/a</v>
      </c>
      <c r="T14" s="80" t="str">
        <f t="shared" si="2"/>
        <v>n/a</v>
      </c>
    </row>
    <row r="15" spans="1:20" ht="15.75" customHeight="1" x14ac:dyDescent="0.25">
      <c r="A15" s="79" t="s">
        <v>45</v>
      </c>
      <c r="B15" s="65"/>
      <c r="C15" s="66"/>
      <c r="D15" s="69" t="str">
        <f>IF(COUNT(D$22:D$1001)=0,"n/a",STDEV(D$22:D$1001))</f>
        <v>n/a</v>
      </c>
      <c r="E15" s="68"/>
      <c r="F15" s="68"/>
      <c r="G15" s="67" t="str">
        <f t="shared" ref="G15:T15" si="3">IF(COUNT(G$22:G$1001)=0,"n/a",STDEV(G$22:G$1001))</f>
        <v>n/a</v>
      </c>
      <c r="H15" s="69" t="str">
        <f t="shared" si="3"/>
        <v>n/a</v>
      </c>
      <c r="I15" s="69" t="str">
        <f t="shared" si="3"/>
        <v>n/a</v>
      </c>
      <c r="J15" s="70" t="str">
        <f t="shared" si="3"/>
        <v>n/a</v>
      </c>
      <c r="K15" s="70" t="str">
        <f t="shared" si="3"/>
        <v>n/a</v>
      </c>
      <c r="L15" s="65" t="str">
        <f t="shared" si="3"/>
        <v>n/a</v>
      </c>
      <c r="M15" s="65" t="str">
        <f t="shared" si="3"/>
        <v>n/a</v>
      </c>
      <c r="N15" s="69" t="str">
        <f t="shared" si="3"/>
        <v>n/a</v>
      </c>
      <c r="O15" s="69" t="str">
        <f t="shared" si="3"/>
        <v>n/a</v>
      </c>
      <c r="P15" s="65" t="str">
        <f t="shared" si="3"/>
        <v>n/a</v>
      </c>
      <c r="Q15" s="70" t="str">
        <f t="shared" si="3"/>
        <v>n/a</v>
      </c>
      <c r="R15" s="65" t="str">
        <f t="shared" si="3"/>
        <v>n/a</v>
      </c>
      <c r="S15" s="70" t="str">
        <f t="shared" si="3"/>
        <v>n/a</v>
      </c>
      <c r="T15" s="80" t="str">
        <f t="shared" si="3"/>
        <v>n/a</v>
      </c>
    </row>
    <row r="16" spans="1:20" ht="15.75" thickBot="1" x14ac:dyDescent="0.3">
      <c r="A16" s="81" t="s">
        <v>44</v>
      </c>
      <c r="B16" s="82" t="str">
        <f>IF(COUNT(B$22:B$1001)=0,"n/a",COUNT(B$22:B$1001))</f>
        <v>n/a</v>
      </c>
      <c r="C16" s="82" t="str">
        <f>IF(COUNTA(C$22:C$1001)=0,"n/a",COUNTA(C$22:C$1001))</f>
        <v>n/a</v>
      </c>
      <c r="D16" s="82" t="str">
        <f>IF(COUNT(D$22:D$1001)=0,"n/a",COUNT(D$22:D$1001))</f>
        <v>n/a</v>
      </c>
      <c r="E16" s="82" t="str">
        <f>IF(COUNTA(E$22:E$1001)=0,"n/a",COUNTA(E$22:E$1001))</f>
        <v>n/a</v>
      </c>
      <c r="F16" s="82" t="str">
        <f>IF(COUNTA(F$22:F$1001)=0,"n/a",COUNTA(F$22:F$1001))</f>
        <v>n/a</v>
      </c>
      <c r="G16" s="82" t="str">
        <f t="shared" ref="G16:T16" si="4">IF(COUNT(G$22:G$1001)=0,"n/a",COUNT(G$22:G$1001))</f>
        <v>n/a</v>
      </c>
      <c r="H16" s="82" t="str">
        <f t="shared" si="4"/>
        <v>n/a</v>
      </c>
      <c r="I16" s="82" t="str">
        <f t="shared" si="4"/>
        <v>n/a</v>
      </c>
      <c r="J16" s="82" t="str">
        <f t="shared" si="4"/>
        <v>n/a</v>
      </c>
      <c r="K16" s="82" t="str">
        <f t="shared" si="4"/>
        <v>n/a</v>
      </c>
      <c r="L16" s="82" t="str">
        <f t="shared" si="4"/>
        <v>n/a</v>
      </c>
      <c r="M16" s="82" t="str">
        <f t="shared" si="4"/>
        <v>n/a</v>
      </c>
      <c r="N16" s="82" t="str">
        <f t="shared" si="4"/>
        <v>n/a</v>
      </c>
      <c r="O16" s="82" t="str">
        <f t="shared" si="4"/>
        <v>n/a</v>
      </c>
      <c r="P16" s="82" t="str">
        <f t="shared" si="4"/>
        <v>n/a</v>
      </c>
      <c r="Q16" s="82" t="str">
        <f t="shared" si="4"/>
        <v>n/a</v>
      </c>
      <c r="R16" s="82" t="str">
        <f t="shared" si="4"/>
        <v>n/a</v>
      </c>
      <c r="S16" s="82" t="str">
        <f t="shared" si="4"/>
        <v>n/a</v>
      </c>
      <c r="T16" s="83" t="str">
        <f t="shared" si="4"/>
        <v>n/a</v>
      </c>
    </row>
    <row r="17" spans="1:20" ht="15.75" thickBot="1" x14ac:dyDescent="0.3">
      <c r="B17" s="14"/>
      <c r="C17" s="14"/>
    </row>
    <row r="18" spans="1:20" ht="15" customHeight="1" x14ac:dyDescent="0.25">
      <c r="A18" s="52" t="s">
        <v>46</v>
      </c>
      <c r="B18" s="53"/>
      <c r="C18" s="55" t="e">
        <f>IF(C16&gt;0,COUNTIF(C22:C1001,"=H")/C16*100,"n/a")</f>
        <v>#VALUE!</v>
      </c>
      <c r="E18" s="104" t="s">
        <v>51</v>
      </c>
      <c r="F18" s="105"/>
      <c r="G18" s="105"/>
      <c r="H18" s="105"/>
      <c r="I18" s="105"/>
      <c r="J18" s="105"/>
      <c r="K18" s="105"/>
      <c r="L18" s="105"/>
      <c r="M18" s="106"/>
    </row>
    <row r="19" spans="1:20" ht="15.75" customHeight="1" thickBot="1" x14ac:dyDescent="0.3">
      <c r="A19" s="54" t="s">
        <v>47</v>
      </c>
      <c r="B19" s="56"/>
      <c r="C19" s="57" t="e">
        <f>IF(C16&gt;0,100-C18,"n/a")</f>
        <v>#VALUE!</v>
      </c>
      <c r="E19" s="107" t="s">
        <v>52</v>
      </c>
      <c r="F19" s="108"/>
      <c r="G19" s="108"/>
      <c r="H19" s="108"/>
      <c r="I19" s="108"/>
      <c r="J19" s="108"/>
      <c r="K19" s="108"/>
      <c r="L19" s="108"/>
      <c r="M19" s="109"/>
    </row>
    <row r="20" spans="1:20" ht="15.75" thickBot="1" x14ac:dyDescent="0.3">
      <c r="B20" s="14"/>
      <c r="C20" s="14"/>
    </row>
    <row r="21" spans="1:20" s="26" customFormat="1" ht="33.75" customHeight="1" thickBot="1" x14ac:dyDescent="0.25">
      <c r="A21" s="15" t="s">
        <v>0</v>
      </c>
      <c r="B21" s="16" t="s">
        <v>1</v>
      </c>
      <c r="C21" s="17" t="s">
        <v>14</v>
      </c>
      <c r="D21" s="18" t="s">
        <v>2</v>
      </c>
      <c r="E21" s="19" t="s">
        <v>31</v>
      </c>
      <c r="F21" s="19" t="s">
        <v>32</v>
      </c>
      <c r="G21" s="20" t="s">
        <v>3</v>
      </c>
      <c r="H21" s="21" t="s">
        <v>6</v>
      </c>
      <c r="I21" s="60" t="s">
        <v>7</v>
      </c>
      <c r="J21" s="22" t="s">
        <v>8</v>
      </c>
      <c r="K21" s="22" t="s">
        <v>19</v>
      </c>
      <c r="L21" s="23" t="s">
        <v>20</v>
      </c>
      <c r="M21" s="23" t="s">
        <v>21</v>
      </c>
      <c r="N21" s="23" t="s">
        <v>5</v>
      </c>
      <c r="O21" s="24" t="s">
        <v>18</v>
      </c>
      <c r="P21" s="23" t="s">
        <v>33</v>
      </c>
      <c r="Q21" s="24" t="s">
        <v>4</v>
      </c>
      <c r="R21" s="23" t="s">
        <v>34</v>
      </c>
      <c r="S21" s="24" t="s">
        <v>17</v>
      </c>
      <c r="T21" s="25" t="s">
        <v>35</v>
      </c>
    </row>
    <row r="22" spans="1:20" x14ac:dyDescent="0.25">
      <c r="A22" s="27"/>
      <c r="B22" s="28"/>
      <c r="C22" s="28"/>
      <c r="D22" s="29"/>
      <c r="E22" s="30"/>
      <c r="F22" s="30"/>
      <c r="G22" s="29"/>
      <c r="H22" s="27"/>
      <c r="I22" s="27"/>
      <c r="J22" s="27"/>
      <c r="K22" s="27"/>
      <c r="L22" s="31" t="str">
        <f>IF(OR(D22="",$D$8=""), "",IF(AND(($D$8-D22)&gt;=160,($D$8-D22)&lt;=250),($D$8-D22),"Out of Range"))</f>
        <v/>
      </c>
      <c r="M22" s="31" t="str">
        <f>IF(OR(D22="",$D$9=""), "",IF(AND(($D$9-D22)&gt;=320,($D$9-D22)&lt;=410),($D$9-D22),"Out of Range"))</f>
        <v/>
      </c>
      <c r="N22" s="31" t="str">
        <f>IF(D22="","",IF(G22&lt;&gt;"",IF((D22-G22)&lt; 640, 1, IF(AND((D22-G22)&gt;639, (D22-G22)&lt;730), 2, INT((D22-G22)/365))),IF(H22&gt;0,H22,"Dam Age Rqd")))</f>
        <v/>
      </c>
      <c r="O22" s="32" t="str">
        <f>IF(AND(A22="",B22=""), "",IF(I22&gt;0, I22+LOOKUP(N22,'Adjustment Factors'!$B$7:$B$25,'Adjustment Factors'!$C$7:$C$25),IF(OR(C22="B", C22= "S"), 'Adjustment Factors'!$C$28,IF(C22="H", 'Adjustment Factors'!$C$29,"Sex Req'd"))))</f>
        <v/>
      </c>
      <c r="P22" s="31" t="str">
        <f t="shared" ref="P22:P53" si="5">IF(O22="","",O22/$O$12*100)</f>
        <v/>
      </c>
      <c r="Q22" s="32" t="str">
        <f>IF(OR(AND(A22="",B22=""),C22="",J22="" ), "",ROUND((((J22-(IF(I22&gt;0, I22,IF(OR(C22="B", C22= "S"), 'Adjustment Factors'!$C$28,IF(C22="H", 'Adjustment Factors'!$C$29,"Sex Req'd")))))/L22)*205)+IF(I22&gt;0, I22,IF(OR(C22="B", C22= "S"), 'Adjustment Factors'!$C$28,IF(C22="H", 'Adjustment Factors'!$C$29,"Sex Req'd")))+IF(OR(C22="B",C22="S"),LOOKUP(N22,'Adjustment Factors'!$B$7:$B$25,'Adjustment Factors'!$D$7:$D$25),IF(C22="H",LOOKUP(N22,'Adjustment Factors'!$B$7:$B$25,'Adjustment Factors'!$E$7:$E$25),"")),0))</f>
        <v/>
      </c>
      <c r="R22" s="31" t="str">
        <f t="shared" ref="R22:R53" si="6">IF(Q22="","",Q22/$Q$12*100)</f>
        <v/>
      </c>
      <c r="S22" s="32" t="str">
        <f>IF(OR(AND(A22="",B22=""),C22="",J22="", K22="" ), "",ROUND(((K22-J22)/($D$9-$D$8))*160+Q22,0))</f>
        <v/>
      </c>
      <c r="T22" s="31" t="str">
        <f t="shared" ref="T22:T53" si="7">IF(S22="","",S22/$S$12*100)</f>
        <v/>
      </c>
    </row>
    <row r="23" spans="1:20" x14ac:dyDescent="0.25">
      <c r="A23" s="27"/>
      <c r="B23" s="28"/>
      <c r="C23" s="28"/>
      <c r="D23" s="29"/>
      <c r="E23" s="30"/>
      <c r="F23" s="30"/>
      <c r="G23" s="29"/>
      <c r="H23" s="27"/>
      <c r="I23" s="27"/>
      <c r="J23" s="27"/>
      <c r="K23" s="27"/>
      <c r="L23" s="31" t="str">
        <f t="shared" ref="L23:L86" si="8">IF(OR(D23="",$D$8=""), "",IF(AND(($D$8-D23)&gt;=160,($D$8-D23)&lt;=250),($D$8-D23),"Out of Range"))</f>
        <v/>
      </c>
      <c r="M23" s="31" t="str">
        <f t="shared" ref="M23:M86" si="9">IF(OR(D23="",$D$9=""), "",IF(AND(($D$9-D23)&gt;=320,($D$9-D23)&lt;=410),($D$9-D23),"Out of Range"))</f>
        <v/>
      </c>
      <c r="N23" s="31" t="str">
        <f t="shared" ref="N23:N86" si="10">IF(D23="","",IF(G23&lt;&gt;"",IF((D23-G23)&lt; 640, 1, IF(AND((D23-G23)&gt;639, (D23-G23)&lt;730), 2, INT((D23-G23)/365))),IF(H23&gt;0,H23,"Dam Age Rqd")))</f>
        <v/>
      </c>
      <c r="O23" s="32" t="str">
        <f>IF(AND(A23="",B23=""), "",IF(I23&gt;0, I23+LOOKUP(N23,'Adjustment Factors'!$B$7:$B$25,'Adjustment Factors'!$C$7:$C$25),IF(OR(C23="B", C23= "S"), 'Adjustment Factors'!$C$28,IF(C23="H", 'Adjustment Factors'!$C$29,"Sex Req'd"))))</f>
        <v/>
      </c>
      <c r="P23" s="31" t="str">
        <f t="shared" si="5"/>
        <v/>
      </c>
      <c r="Q23" s="32" t="str">
        <f>IF(OR(AND(A23="",B23=""),C23="",J23="" ), "",ROUND((((J23-(IF(I23&gt;0, I23,IF(OR(C23="B", C23= "S"), 'Adjustment Factors'!$C$28,IF(C23="H", 'Adjustment Factors'!$C$29,"Sex Req'd")))))/L23)*205)+IF(I23&gt;0, I23,IF(OR(C23="B", C23= "S"), 'Adjustment Factors'!$C$28,IF(C23="H", 'Adjustment Factors'!$C$29,"Sex Req'd")))+IF(OR(C23="B",C23="S"),LOOKUP(N23,'Adjustment Factors'!$B$7:$B$25,'Adjustment Factors'!$D$7:$D$25),IF(C23="H",LOOKUP(N23,'Adjustment Factors'!$B$7:$B$25,'Adjustment Factors'!$E$7:$E$25),"")),0))</f>
        <v/>
      </c>
      <c r="R23" s="31" t="str">
        <f t="shared" si="6"/>
        <v/>
      </c>
      <c r="S23" s="32" t="str">
        <f t="shared" ref="S23:S86" si="11">IF(OR(AND(A23="",B23=""),C23="",J23="", K23="" ), "",ROUND(((K23-J23)/($D$9-$D$8))*160+Q23,0))</f>
        <v/>
      </c>
      <c r="T23" s="31" t="str">
        <f t="shared" si="7"/>
        <v/>
      </c>
    </row>
    <row r="24" spans="1:20" x14ac:dyDescent="0.25">
      <c r="A24" s="27"/>
      <c r="B24" s="28"/>
      <c r="C24" s="28"/>
      <c r="D24" s="29"/>
      <c r="E24" s="30"/>
      <c r="F24" s="30"/>
      <c r="G24" s="29"/>
      <c r="H24" s="27"/>
      <c r="I24" s="27"/>
      <c r="J24" s="27"/>
      <c r="K24" s="27"/>
      <c r="L24" s="31" t="str">
        <f t="shared" si="8"/>
        <v/>
      </c>
      <c r="M24" s="31" t="str">
        <f t="shared" si="9"/>
        <v/>
      </c>
      <c r="N24" s="31" t="str">
        <f t="shared" si="10"/>
        <v/>
      </c>
      <c r="O24" s="32" t="str">
        <f>IF(AND(A24="",B24=""), "",IF(I24&gt;0, I24+LOOKUP(N24,'Adjustment Factors'!$B$7:$B$25,'Adjustment Factors'!$C$7:$C$25),IF(OR(C24="B", C24= "S"), 'Adjustment Factors'!$C$28,IF(C24="H", 'Adjustment Factors'!$C$29,"Sex Req'd"))))</f>
        <v/>
      </c>
      <c r="P24" s="31" t="str">
        <f t="shared" si="5"/>
        <v/>
      </c>
      <c r="Q24" s="32" t="str">
        <f>IF(OR(AND(A24="",B24=""),C24="",J24="" ), "",ROUND((((J24-(IF(I24&gt;0, I24,IF(OR(C24="B", C24= "S"), 'Adjustment Factors'!$C$28,IF(C24="H", 'Adjustment Factors'!$C$29,"Sex Req'd")))))/L24)*205)+IF(I24&gt;0, I24,IF(OR(C24="B", C24= "S"), 'Adjustment Factors'!$C$28,IF(C24="H", 'Adjustment Factors'!$C$29,"Sex Req'd")))+IF(OR(C24="B",C24="S"),LOOKUP(N24,'Adjustment Factors'!$B$7:$B$25,'Adjustment Factors'!$D$7:$D$25),IF(C24="H",LOOKUP(N24,'Adjustment Factors'!$B$7:$B$25,'Adjustment Factors'!$E$7:$E$25),"")),0))</f>
        <v/>
      </c>
      <c r="R24" s="31" t="str">
        <f t="shared" si="6"/>
        <v/>
      </c>
      <c r="S24" s="32" t="str">
        <f t="shared" si="11"/>
        <v/>
      </c>
      <c r="T24" s="31" t="str">
        <f t="shared" si="7"/>
        <v/>
      </c>
    </row>
    <row r="25" spans="1:20" x14ac:dyDescent="0.25">
      <c r="A25" s="27"/>
      <c r="B25" s="28"/>
      <c r="C25" s="28"/>
      <c r="D25" s="29"/>
      <c r="E25" s="30"/>
      <c r="F25" s="30"/>
      <c r="G25" s="29"/>
      <c r="H25" s="27"/>
      <c r="I25" s="27"/>
      <c r="J25" s="27"/>
      <c r="K25" s="27"/>
      <c r="L25" s="31" t="str">
        <f t="shared" si="8"/>
        <v/>
      </c>
      <c r="M25" s="31" t="str">
        <f t="shared" si="9"/>
        <v/>
      </c>
      <c r="N25" s="31" t="str">
        <f t="shared" si="10"/>
        <v/>
      </c>
      <c r="O25" s="32" t="str">
        <f>IF(AND(A25="",B25=""), "",IF(I25&gt;0, I25+LOOKUP(N25,'Adjustment Factors'!$B$7:$B$25,'Adjustment Factors'!$C$7:$C$25),IF(OR(C25="B", C25= "S"), 'Adjustment Factors'!$C$28,IF(C25="H", 'Adjustment Factors'!$C$29,"Sex Req'd"))))</f>
        <v/>
      </c>
      <c r="P25" s="31" t="str">
        <f t="shared" si="5"/>
        <v/>
      </c>
      <c r="Q25" s="32" t="str">
        <f>IF(OR(AND(A25="",B25=""),C25="",J25="" ), "",ROUND((((J25-(IF(I25&gt;0, I25,IF(OR(C25="B", C25= "S"), 'Adjustment Factors'!$C$28,IF(C25="H", 'Adjustment Factors'!$C$29,"Sex Req'd")))))/L25)*205)+IF(I25&gt;0, I25,IF(OR(C25="B", C25= "S"), 'Adjustment Factors'!$C$28,IF(C25="H", 'Adjustment Factors'!$C$29,"Sex Req'd")))+IF(OR(C25="B",C25="S"),LOOKUP(N25,'Adjustment Factors'!$B$7:$B$25,'Adjustment Factors'!$D$7:$D$25),IF(C25="H",LOOKUP(N25,'Adjustment Factors'!$B$7:$B$25,'Adjustment Factors'!$E$7:$E$25),"")),0))</f>
        <v/>
      </c>
      <c r="R25" s="31" t="str">
        <f t="shared" si="6"/>
        <v/>
      </c>
      <c r="S25" s="32" t="str">
        <f t="shared" si="11"/>
        <v/>
      </c>
      <c r="T25" s="31" t="str">
        <f t="shared" si="7"/>
        <v/>
      </c>
    </row>
    <row r="26" spans="1:20" x14ac:dyDescent="0.25">
      <c r="A26" s="27"/>
      <c r="B26" s="28"/>
      <c r="C26" s="28"/>
      <c r="D26" s="29"/>
      <c r="E26" s="30"/>
      <c r="F26" s="30"/>
      <c r="G26" s="29"/>
      <c r="H26" s="27"/>
      <c r="I26" s="27"/>
      <c r="J26" s="27"/>
      <c r="K26" s="27"/>
      <c r="L26" s="31" t="str">
        <f t="shared" si="8"/>
        <v/>
      </c>
      <c r="M26" s="31" t="str">
        <f t="shared" si="9"/>
        <v/>
      </c>
      <c r="N26" s="31" t="str">
        <f t="shared" si="10"/>
        <v/>
      </c>
      <c r="O26" s="32" t="str">
        <f>IF(AND(A26="",B26=""), "",IF(I26&gt;0, I26+LOOKUP(N26,'Adjustment Factors'!$B$7:$B$25,'Adjustment Factors'!$C$7:$C$25),IF(OR(C26="B", C26= "S"), 'Adjustment Factors'!$C$28,IF(C26="H", 'Adjustment Factors'!$C$29,"Sex Req'd"))))</f>
        <v/>
      </c>
      <c r="P26" s="31" t="str">
        <f t="shared" si="5"/>
        <v/>
      </c>
      <c r="Q26" s="32" t="str">
        <f>IF(OR(AND(A26="",B26=""),C26="",J26="" ), "",ROUND((((J26-(IF(I26&gt;0, I26,IF(OR(C26="B", C26= "S"), 'Adjustment Factors'!$C$28,IF(C26="H", 'Adjustment Factors'!$C$29,"Sex Req'd")))))/L26)*205)+IF(I26&gt;0, I26,IF(OR(C26="B", C26= "S"), 'Adjustment Factors'!$C$28,IF(C26="H", 'Adjustment Factors'!$C$29,"Sex Req'd")))+IF(OR(C26="B",C26="S"),LOOKUP(N26,'Adjustment Factors'!$B$7:$B$25,'Adjustment Factors'!$D$7:$D$25),IF(C26="H",LOOKUP(N26,'Adjustment Factors'!$B$7:$B$25,'Adjustment Factors'!$E$7:$E$25),"")),0))</f>
        <v/>
      </c>
      <c r="R26" s="31" t="str">
        <f t="shared" si="6"/>
        <v/>
      </c>
      <c r="S26" s="32" t="str">
        <f t="shared" si="11"/>
        <v/>
      </c>
      <c r="T26" s="31" t="str">
        <f t="shared" si="7"/>
        <v/>
      </c>
    </row>
    <row r="27" spans="1:20" x14ac:dyDescent="0.25">
      <c r="A27" s="27"/>
      <c r="B27" s="28"/>
      <c r="C27" s="28"/>
      <c r="D27" s="29"/>
      <c r="E27" s="30"/>
      <c r="F27" s="30"/>
      <c r="G27" s="29"/>
      <c r="H27" s="27"/>
      <c r="I27" s="27"/>
      <c r="J27" s="27"/>
      <c r="K27" s="27"/>
      <c r="L27" s="31" t="str">
        <f t="shared" si="8"/>
        <v/>
      </c>
      <c r="M27" s="31" t="str">
        <f t="shared" si="9"/>
        <v/>
      </c>
      <c r="N27" s="31" t="str">
        <f t="shared" si="10"/>
        <v/>
      </c>
      <c r="O27" s="32" t="str">
        <f>IF(AND(A27="",B27=""), "",IF(I27&gt;0, I27+LOOKUP(N27,'Adjustment Factors'!$B$7:$B$25,'Adjustment Factors'!$C$7:$C$25),IF(OR(C27="B", C27= "S"), 'Adjustment Factors'!$C$28,IF(C27="H", 'Adjustment Factors'!$C$29,"Sex Req'd"))))</f>
        <v/>
      </c>
      <c r="P27" s="31" t="str">
        <f t="shared" si="5"/>
        <v/>
      </c>
      <c r="Q27" s="32" t="str">
        <f>IF(OR(AND(A27="",B27=""),C27="",J27="" ), "",ROUND((((J27-(IF(I27&gt;0, I27,IF(OR(C27="B", C27= "S"), 'Adjustment Factors'!$C$28,IF(C27="H", 'Adjustment Factors'!$C$29,"Sex Req'd")))))/L27)*205)+IF(I27&gt;0, I27,IF(OR(C27="B", C27= "S"), 'Adjustment Factors'!$C$28,IF(C27="H", 'Adjustment Factors'!$C$29,"Sex Req'd")))+IF(OR(C27="B",C27="S"),LOOKUP(N27,'Adjustment Factors'!$B$7:$B$25,'Adjustment Factors'!$D$7:$D$25),IF(C27="H",LOOKUP(N27,'Adjustment Factors'!$B$7:$B$25,'Adjustment Factors'!$E$7:$E$25),"")),0))</f>
        <v/>
      </c>
      <c r="R27" s="31" t="str">
        <f t="shared" si="6"/>
        <v/>
      </c>
      <c r="S27" s="32" t="str">
        <f t="shared" si="11"/>
        <v/>
      </c>
      <c r="T27" s="31" t="str">
        <f t="shared" si="7"/>
        <v/>
      </c>
    </row>
    <row r="28" spans="1:20" x14ac:dyDescent="0.25">
      <c r="A28" s="27"/>
      <c r="B28" s="28"/>
      <c r="C28" s="28"/>
      <c r="D28" s="29"/>
      <c r="E28" s="30"/>
      <c r="F28" s="30"/>
      <c r="G28" s="29"/>
      <c r="H28" s="27"/>
      <c r="I28" s="27"/>
      <c r="J28" s="27"/>
      <c r="K28" s="27"/>
      <c r="L28" s="31" t="str">
        <f t="shared" si="8"/>
        <v/>
      </c>
      <c r="M28" s="31" t="str">
        <f t="shared" si="9"/>
        <v/>
      </c>
      <c r="N28" s="31" t="str">
        <f t="shared" si="10"/>
        <v/>
      </c>
      <c r="O28" s="32" t="str">
        <f>IF(AND(A28="",B28=""), "",IF(I28&gt;0, I28+LOOKUP(N28,'Adjustment Factors'!$B$7:$B$25,'Adjustment Factors'!$C$7:$C$25),IF(OR(C28="B", C28= "S"), 'Adjustment Factors'!$C$28,IF(C28="H", 'Adjustment Factors'!$C$29,"Sex Req'd"))))</f>
        <v/>
      </c>
      <c r="P28" s="31" t="str">
        <f t="shared" si="5"/>
        <v/>
      </c>
      <c r="Q28" s="32" t="str">
        <f>IF(OR(AND(A28="",B28=""),C28="",J28="" ), "",ROUND((((J28-(IF(I28&gt;0, I28,IF(OR(C28="B", C28= "S"), 'Adjustment Factors'!$C$28,IF(C28="H", 'Adjustment Factors'!$C$29,"Sex Req'd")))))/L28)*205)+IF(I28&gt;0, I28,IF(OR(C28="B", C28= "S"), 'Adjustment Factors'!$C$28,IF(C28="H", 'Adjustment Factors'!$C$29,"Sex Req'd")))+IF(OR(C28="B",C28="S"),LOOKUP(N28,'Adjustment Factors'!$B$7:$B$25,'Adjustment Factors'!$D$7:$D$25),IF(C28="H",LOOKUP(N28,'Adjustment Factors'!$B$7:$B$25,'Adjustment Factors'!$E$7:$E$25),"")),0))</f>
        <v/>
      </c>
      <c r="R28" s="31" t="str">
        <f t="shared" si="6"/>
        <v/>
      </c>
      <c r="S28" s="32" t="str">
        <f t="shared" si="11"/>
        <v/>
      </c>
      <c r="T28" s="31" t="str">
        <f t="shared" si="7"/>
        <v/>
      </c>
    </row>
    <row r="29" spans="1:20" x14ac:dyDescent="0.25">
      <c r="A29" s="27"/>
      <c r="B29" s="28"/>
      <c r="C29" s="28"/>
      <c r="D29" s="29"/>
      <c r="E29" s="30"/>
      <c r="F29" s="30"/>
      <c r="G29" s="29"/>
      <c r="H29" s="27"/>
      <c r="I29" s="27"/>
      <c r="J29" s="27"/>
      <c r="K29" s="27"/>
      <c r="L29" s="31" t="str">
        <f t="shared" si="8"/>
        <v/>
      </c>
      <c r="M29" s="31" t="str">
        <f t="shared" si="9"/>
        <v/>
      </c>
      <c r="N29" s="31" t="str">
        <f t="shared" si="10"/>
        <v/>
      </c>
      <c r="O29" s="32" t="str">
        <f>IF(AND(A29="",B29=""), "",IF(I29&gt;0, I29+LOOKUP(N29,'Adjustment Factors'!$B$7:$B$25,'Adjustment Factors'!$C$7:$C$25),IF(OR(C29="B", C29= "S"), 'Adjustment Factors'!$C$28,IF(C29="H", 'Adjustment Factors'!$C$29,"Sex Req'd"))))</f>
        <v/>
      </c>
      <c r="P29" s="31" t="str">
        <f t="shared" si="5"/>
        <v/>
      </c>
      <c r="Q29" s="32" t="str">
        <f>IF(OR(AND(A29="",B29=""),C29="",J29="" ), "",ROUND((((J29-(IF(I29&gt;0, I29,IF(OR(C29="B", C29= "S"), 'Adjustment Factors'!$C$28,IF(C29="H", 'Adjustment Factors'!$C$29,"Sex Req'd")))))/L29)*205)+IF(I29&gt;0, I29,IF(OR(C29="B", C29= "S"), 'Adjustment Factors'!$C$28,IF(C29="H", 'Adjustment Factors'!$C$29,"Sex Req'd")))+IF(OR(C29="B",C29="S"),LOOKUP(N29,'Adjustment Factors'!$B$7:$B$25,'Adjustment Factors'!$D$7:$D$25),IF(C29="H",LOOKUP(N29,'Adjustment Factors'!$B$7:$B$25,'Adjustment Factors'!$E$7:$E$25),"")),0))</f>
        <v/>
      </c>
      <c r="R29" s="31" t="str">
        <f t="shared" si="6"/>
        <v/>
      </c>
      <c r="S29" s="32" t="str">
        <f t="shared" si="11"/>
        <v/>
      </c>
      <c r="T29" s="31" t="str">
        <f t="shared" si="7"/>
        <v/>
      </c>
    </row>
    <row r="30" spans="1:20" x14ac:dyDescent="0.25">
      <c r="A30" s="27"/>
      <c r="B30" s="28"/>
      <c r="C30" s="28"/>
      <c r="D30" s="29"/>
      <c r="E30" s="30"/>
      <c r="F30" s="30"/>
      <c r="G30" s="29"/>
      <c r="H30" s="27"/>
      <c r="I30" s="27"/>
      <c r="J30" s="27"/>
      <c r="K30" s="27"/>
      <c r="L30" s="31" t="str">
        <f t="shared" si="8"/>
        <v/>
      </c>
      <c r="M30" s="31" t="str">
        <f t="shared" si="9"/>
        <v/>
      </c>
      <c r="N30" s="31" t="str">
        <f t="shared" si="10"/>
        <v/>
      </c>
      <c r="O30" s="32" t="str">
        <f>IF(AND(A30="",B30=""), "",IF(I30&gt;0, I30+LOOKUP(N30,'Adjustment Factors'!$B$7:$B$25,'Adjustment Factors'!$C$7:$C$25),IF(OR(C30="B", C30= "S"), 'Adjustment Factors'!$C$28,IF(C30="H", 'Adjustment Factors'!$C$29,"Sex Req'd"))))</f>
        <v/>
      </c>
      <c r="P30" s="31" t="str">
        <f t="shared" si="5"/>
        <v/>
      </c>
      <c r="Q30" s="32" t="str">
        <f>IF(OR(AND(A30="",B30=""),C30="",J30="" ), "",ROUND((((J30-(IF(I30&gt;0, I30,IF(OR(C30="B", C30= "S"), 'Adjustment Factors'!$C$28,IF(C30="H", 'Adjustment Factors'!$C$29,"Sex Req'd")))))/L30)*205)+IF(I30&gt;0, I30,IF(OR(C30="B", C30= "S"), 'Adjustment Factors'!$C$28,IF(C30="H", 'Adjustment Factors'!$C$29,"Sex Req'd")))+IF(OR(C30="B",C30="S"),LOOKUP(N30,'Adjustment Factors'!$B$7:$B$25,'Adjustment Factors'!$D$7:$D$25),IF(C30="H",LOOKUP(N30,'Adjustment Factors'!$B$7:$B$25,'Adjustment Factors'!$E$7:$E$25),"")),0))</f>
        <v/>
      </c>
      <c r="R30" s="31" t="str">
        <f t="shared" si="6"/>
        <v/>
      </c>
      <c r="S30" s="32" t="str">
        <f t="shared" si="11"/>
        <v/>
      </c>
      <c r="T30" s="31" t="str">
        <f t="shared" si="7"/>
        <v/>
      </c>
    </row>
    <row r="31" spans="1:20" x14ac:dyDescent="0.25">
      <c r="A31" s="27"/>
      <c r="B31" s="28"/>
      <c r="C31" s="28"/>
      <c r="D31" s="29"/>
      <c r="E31" s="30"/>
      <c r="F31" s="30"/>
      <c r="G31" s="29"/>
      <c r="H31" s="27"/>
      <c r="I31" s="27"/>
      <c r="J31" s="27"/>
      <c r="K31" s="27"/>
      <c r="L31" s="31" t="str">
        <f t="shared" si="8"/>
        <v/>
      </c>
      <c r="M31" s="31" t="str">
        <f t="shared" si="9"/>
        <v/>
      </c>
      <c r="N31" s="31" t="str">
        <f t="shared" si="10"/>
        <v/>
      </c>
      <c r="O31" s="32" t="str">
        <f>IF(AND(A31="",B31=""), "",IF(I31&gt;0, I31+LOOKUP(N31,'Adjustment Factors'!$B$7:$B$25,'Adjustment Factors'!$C$7:$C$25),IF(OR(C31="B", C31= "S"), 'Adjustment Factors'!$C$28,IF(C31="H", 'Adjustment Factors'!$C$29,"Sex Req'd"))))</f>
        <v/>
      </c>
      <c r="P31" s="31" t="str">
        <f t="shared" si="5"/>
        <v/>
      </c>
      <c r="Q31" s="32" t="str">
        <f>IF(OR(AND(A31="",B31=""),C31="",J31="" ), "",ROUND((((J31-(IF(I31&gt;0, I31,IF(OR(C31="B", C31= "S"), 'Adjustment Factors'!$C$28,IF(C31="H", 'Adjustment Factors'!$C$29,"Sex Req'd")))))/L31)*205)+IF(I31&gt;0, I31,IF(OR(C31="B", C31= "S"), 'Adjustment Factors'!$C$28,IF(C31="H", 'Adjustment Factors'!$C$29,"Sex Req'd")))+IF(OR(C31="B",C31="S"),LOOKUP(N31,'Adjustment Factors'!$B$7:$B$25,'Adjustment Factors'!$D$7:$D$25),IF(C31="H",LOOKUP(N31,'Adjustment Factors'!$B$7:$B$25,'Adjustment Factors'!$E$7:$E$25),"")),0))</f>
        <v/>
      </c>
      <c r="R31" s="31" t="str">
        <f t="shared" si="6"/>
        <v/>
      </c>
      <c r="S31" s="32" t="str">
        <f t="shared" si="11"/>
        <v/>
      </c>
      <c r="T31" s="31" t="str">
        <f t="shared" si="7"/>
        <v/>
      </c>
    </row>
    <row r="32" spans="1:20" x14ac:dyDescent="0.25">
      <c r="A32" s="27"/>
      <c r="B32" s="28"/>
      <c r="C32" s="28"/>
      <c r="D32" s="29"/>
      <c r="E32" s="30"/>
      <c r="F32" s="30"/>
      <c r="G32" s="29"/>
      <c r="H32" s="27"/>
      <c r="I32" s="27"/>
      <c r="J32" s="27"/>
      <c r="K32" s="27"/>
      <c r="L32" s="31" t="str">
        <f t="shared" si="8"/>
        <v/>
      </c>
      <c r="M32" s="31" t="str">
        <f t="shared" si="9"/>
        <v/>
      </c>
      <c r="N32" s="31" t="str">
        <f t="shared" si="10"/>
        <v/>
      </c>
      <c r="O32" s="32" t="str">
        <f>IF(AND(A32="",B32=""), "",IF(I32&gt;0, I32+LOOKUP(N32,'Adjustment Factors'!$B$7:$B$25,'Adjustment Factors'!$C$7:$C$25),IF(OR(C32="B", C32= "S"), 'Adjustment Factors'!$C$28,IF(C32="H", 'Adjustment Factors'!$C$29,"Sex Req'd"))))</f>
        <v/>
      </c>
      <c r="P32" s="31" t="str">
        <f t="shared" si="5"/>
        <v/>
      </c>
      <c r="Q32" s="32" t="str">
        <f>IF(OR(AND(A32="",B32=""),C32="",J32="" ), "",ROUND((((J32-(IF(I32&gt;0, I32,IF(OR(C32="B", C32= "S"), 'Adjustment Factors'!$C$28,IF(C32="H", 'Adjustment Factors'!$C$29,"Sex Req'd")))))/L32)*205)+IF(I32&gt;0, I32,IF(OR(C32="B", C32= "S"), 'Adjustment Factors'!$C$28,IF(C32="H", 'Adjustment Factors'!$C$29,"Sex Req'd")))+IF(OR(C32="B",C32="S"),LOOKUP(N32,'Adjustment Factors'!$B$7:$B$25,'Adjustment Factors'!$D$7:$D$25),IF(C32="H",LOOKUP(N32,'Adjustment Factors'!$B$7:$B$25,'Adjustment Factors'!$E$7:$E$25),"")),0))</f>
        <v/>
      </c>
      <c r="R32" s="31" t="str">
        <f t="shared" si="6"/>
        <v/>
      </c>
      <c r="S32" s="32" t="str">
        <f t="shared" si="11"/>
        <v/>
      </c>
      <c r="T32" s="31" t="str">
        <f t="shared" si="7"/>
        <v/>
      </c>
    </row>
    <row r="33" spans="1:20" x14ac:dyDescent="0.25">
      <c r="A33" s="27"/>
      <c r="B33" s="28"/>
      <c r="C33" s="28"/>
      <c r="D33" s="29"/>
      <c r="E33" s="30"/>
      <c r="F33" s="30"/>
      <c r="G33" s="29"/>
      <c r="H33" s="27"/>
      <c r="I33" s="27"/>
      <c r="J33" s="27"/>
      <c r="K33" s="27"/>
      <c r="L33" s="31" t="str">
        <f t="shared" si="8"/>
        <v/>
      </c>
      <c r="M33" s="31" t="str">
        <f t="shared" si="9"/>
        <v/>
      </c>
      <c r="N33" s="31" t="str">
        <f t="shared" si="10"/>
        <v/>
      </c>
      <c r="O33" s="32" t="str">
        <f>IF(AND(A33="",B33=""), "",IF(I33&gt;0, I33+LOOKUP(N33,'Adjustment Factors'!$B$7:$B$25,'Adjustment Factors'!$C$7:$C$25),IF(OR(C33="B", C33= "S"), 'Adjustment Factors'!$C$28,IF(C33="H", 'Adjustment Factors'!$C$29,"Sex Req'd"))))</f>
        <v/>
      </c>
      <c r="P33" s="31" t="str">
        <f t="shared" si="5"/>
        <v/>
      </c>
      <c r="Q33" s="32" t="str">
        <f>IF(OR(AND(A33="",B33=""),C33="",J33="" ), "",ROUND((((J33-(IF(I33&gt;0, I33,IF(OR(C33="B", C33= "S"), 'Adjustment Factors'!$C$28,IF(C33="H", 'Adjustment Factors'!$C$29,"Sex Req'd")))))/L33)*205)+IF(I33&gt;0, I33,IF(OR(C33="B", C33= "S"), 'Adjustment Factors'!$C$28,IF(C33="H", 'Adjustment Factors'!$C$29,"Sex Req'd")))+IF(OR(C33="B",C33="S"),LOOKUP(N33,'Adjustment Factors'!$B$7:$B$25,'Adjustment Factors'!$D$7:$D$25),IF(C33="H",LOOKUP(N33,'Adjustment Factors'!$B$7:$B$25,'Adjustment Factors'!$E$7:$E$25),"")),0))</f>
        <v/>
      </c>
      <c r="R33" s="31" t="str">
        <f t="shared" si="6"/>
        <v/>
      </c>
      <c r="S33" s="32" t="str">
        <f t="shared" si="11"/>
        <v/>
      </c>
      <c r="T33" s="31" t="str">
        <f t="shared" si="7"/>
        <v/>
      </c>
    </row>
    <row r="34" spans="1:20" x14ac:dyDescent="0.25">
      <c r="A34" s="27"/>
      <c r="B34" s="28"/>
      <c r="C34" s="28"/>
      <c r="D34" s="29"/>
      <c r="E34" s="30"/>
      <c r="F34" s="30"/>
      <c r="G34" s="29"/>
      <c r="H34" s="27"/>
      <c r="I34" s="27"/>
      <c r="J34" s="27"/>
      <c r="K34" s="27"/>
      <c r="L34" s="31" t="str">
        <f t="shared" si="8"/>
        <v/>
      </c>
      <c r="M34" s="31" t="str">
        <f t="shared" si="9"/>
        <v/>
      </c>
      <c r="N34" s="31" t="str">
        <f t="shared" si="10"/>
        <v/>
      </c>
      <c r="O34" s="32" t="str">
        <f>IF(AND(A34="",B34=""), "",IF(I34&gt;0, I34+LOOKUP(N34,'Adjustment Factors'!$B$7:$B$25,'Adjustment Factors'!$C$7:$C$25),IF(OR(C34="B", C34= "S"), 'Adjustment Factors'!$C$28,IF(C34="H", 'Adjustment Factors'!$C$29,"Sex Req'd"))))</f>
        <v/>
      </c>
      <c r="P34" s="31" t="str">
        <f t="shared" si="5"/>
        <v/>
      </c>
      <c r="Q34" s="32" t="str">
        <f>IF(OR(AND(A34="",B34=""),C34="",J34="" ), "",ROUND((((J34-(IF(I34&gt;0, I34,IF(OR(C34="B", C34= "S"), 'Adjustment Factors'!$C$28,IF(C34="H", 'Adjustment Factors'!$C$29,"Sex Req'd")))))/L34)*205)+IF(I34&gt;0, I34,IF(OR(C34="B", C34= "S"), 'Adjustment Factors'!$C$28,IF(C34="H", 'Adjustment Factors'!$C$29,"Sex Req'd")))+IF(OR(C34="B",C34="S"),LOOKUP(N34,'Adjustment Factors'!$B$7:$B$25,'Adjustment Factors'!$D$7:$D$25),IF(C34="H",LOOKUP(N34,'Adjustment Factors'!$B$7:$B$25,'Adjustment Factors'!$E$7:$E$25),"")),0))</f>
        <v/>
      </c>
      <c r="R34" s="31" t="str">
        <f t="shared" si="6"/>
        <v/>
      </c>
      <c r="S34" s="32" t="str">
        <f t="shared" si="11"/>
        <v/>
      </c>
      <c r="T34" s="31" t="str">
        <f t="shared" si="7"/>
        <v/>
      </c>
    </row>
    <row r="35" spans="1:20" x14ac:dyDescent="0.25">
      <c r="A35" s="27"/>
      <c r="B35" s="28"/>
      <c r="C35" s="28"/>
      <c r="D35" s="29"/>
      <c r="E35" s="30"/>
      <c r="F35" s="30"/>
      <c r="G35" s="29"/>
      <c r="H35" s="27"/>
      <c r="I35" s="27"/>
      <c r="J35" s="27"/>
      <c r="K35" s="27"/>
      <c r="L35" s="31" t="str">
        <f t="shared" si="8"/>
        <v/>
      </c>
      <c r="M35" s="31" t="str">
        <f t="shared" si="9"/>
        <v/>
      </c>
      <c r="N35" s="31" t="str">
        <f t="shared" si="10"/>
        <v/>
      </c>
      <c r="O35" s="32" t="str">
        <f>IF(AND(A35="",B35=""), "",IF(I35&gt;0, I35+LOOKUP(N35,'Adjustment Factors'!$B$7:$B$25,'Adjustment Factors'!$C$7:$C$25),IF(OR(C35="B", C35= "S"), 'Adjustment Factors'!$C$28,IF(C35="H", 'Adjustment Factors'!$C$29,"Sex Req'd"))))</f>
        <v/>
      </c>
      <c r="P35" s="31" t="str">
        <f t="shared" si="5"/>
        <v/>
      </c>
      <c r="Q35" s="32" t="str">
        <f>IF(OR(AND(A35="",B35=""),C35="",J35="" ), "",ROUND((((J35-(IF(I35&gt;0, I35,IF(OR(C35="B", C35= "S"), 'Adjustment Factors'!$C$28,IF(C35="H", 'Adjustment Factors'!$C$29,"Sex Req'd")))))/L35)*205)+IF(I35&gt;0, I35,IF(OR(C35="B", C35= "S"), 'Adjustment Factors'!$C$28,IF(C35="H", 'Adjustment Factors'!$C$29,"Sex Req'd")))+IF(OR(C35="B",C35="S"),LOOKUP(N35,'Adjustment Factors'!$B$7:$B$25,'Adjustment Factors'!$D$7:$D$25),IF(C35="H",LOOKUP(N35,'Adjustment Factors'!$B$7:$B$25,'Adjustment Factors'!$E$7:$E$25),"")),0))</f>
        <v/>
      </c>
      <c r="R35" s="31" t="str">
        <f t="shared" si="6"/>
        <v/>
      </c>
      <c r="S35" s="32" t="str">
        <f t="shared" si="11"/>
        <v/>
      </c>
      <c r="T35" s="31" t="str">
        <f t="shared" si="7"/>
        <v/>
      </c>
    </row>
    <row r="36" spans="1:20" x14ac:dyDescent="0.25">
      <c r="A36" s="27"/>
      <c r="B36" s="28"/>
      <c r="C36" s="28"/>
      <c r="D36" s="29"/>
      <c r="E36" s="30"/>
      <c r="F36" s="30"/>
      <c r="G36" s="29"/>
      <c r="H36" s="27"/>
      <c r="I36" s="27"/>
      <c r="J36" s="27"/>
      <c r="K36" s="27"/>
      <c r="L36" s="31" t="str">
        <f t="shared" si="8"/>
        <v/>
      </c>
      <c r="M36" s="31" t="str">
        <f t="shared" si="9"/>
        <v/>
      </c>
      <c r="N36" s="31" t="str">
        <f t="shared" si="10"/>
        <v/>
      </c>
      <c r="O36" s="32" t="str">
        <f>IF(AND(A36="",B36=""), "",IF(I36&gt;0, I36+LOOKUP(N36,'Adjustment Factors'!$B$7:$B$25,'Adjustment Factors'!$C$7:$C$25),IF(OR(C36="B", C36= "S"), 'Adjustment Factors'!$C$28,IF(C36="H", 'Adjustment Factors'!$C$29,"Sex Req'd"))))</f>
        <v/>
      </c>
      <c r="P36" s="31" t="str">
        <f t="shared" si="5"/>
        <v/>
      </c>
      <c r="Q36" s="32" t="str">
        <f>IF(OR(AND(A36="",B36=""),C36="",J36="" ), "",ROUND((((J36-(IF(I36&gt;0, I36,IF(OR(C36="B", C36= "S"), 'Adjustment Factors'!$C$28,IF(C36="H", 'Adjustment Factors'!$C$29,"Sex Req'd")))))/L36)*205)+IF(I36&gt;0, I36,IF(OR(C36="B", C36= "S"), 'Adjustment Factors'!$C$28,IF(C36="H", 'Adjustment Factors'!$C$29,"Sex Req'd")))+IF(OR(C36="B",C36="S"),LOOKUP(N36,'Adjustment Factors'!$B$7:$B$25,'Adjustment Factors'!$D$7:$D$25),IF(C36="H",LOOKUP(N36,'Adjustment Factors'!$B$7:$B$25,'Adjustment Factors'!$E$7:$E$25),"")),0))</f>
        <v/>
      </c>
      <c r="R36" s="31" t="str">
        <f t="shared" si="6"/>
        <v/>
      </c>
      <c r="S36" s="32" t="str">
        <f t="shared" si="11"/>
        <v/>
      </c>
      <c r="T36" s="31" t="str">
        <f t="shared" si="7"/>
        <v/>
      </c>
    </row>
    <row r="37" spans="1:20" x14ac:dyDescent="0.25">
      <c r="A37" s="27"/>
      <c r="B37" s="28"/>
      <c r="C37" s="28"/>
      <c r="D37" s="29"/>
      <c r="E37" s="30"/>
      <c r="F37" s="30"/>
      <c r="G37" s="29"/>
      <c r="H37" s="27"/>
      <c r="I37" s="27"/>
      <c r="J37" s="27"/>
      <c r="K37" s="27"/>
      <c r="L37" s="31" t="str">
        <f t="shared" si="8"/>
        <v/>
      </c>
      <c r="M37" s="31" t="str">
        <f t="shared" si="9"/>
        <v/>
      </c>
      <c r="N37" s="31" t="str">
        <f t="shared" si="10"/>
        <v/>
      </c>
      <c r="O37" s="32" t="str">
        <f>IF(AND(A37="",B37=""), "",IF(I37&gt;0, I37+LOOKUP(N37,'Adjustment Factors'!$B$7:$B$25,'Adjustment Factors'!$C$7:$C$25),IF(OR(C37="B", C37= "S"), 'Adjustment Factors'!$C$28,IF(C37="H", 'Adjustment Factors'!$C$29,"Sex Req'd"))))</f>
        <v/>
      </c>
      <c r="P37" s="31" t="str">
        <f t="shared" si="5"/>
        <v/>
      </c>
      <c r="Q37" s="32" t="str">
        <f>IF(OR(AND(A37="",B37=""),C37="",J37="" ), "",ROUND((((J37-(IF(I37&gt;0, I37,IF(OR(C37="B", C37= "S"), 'Adjustment Factors'!$C$28,IF(C37="H", 'Adjustment Factors'!$C$29,"Sex Req'd")))))/L37)*205)+IF(I37&gt;0, I37,IF(OR(C37="B", C37= "S"), 'Adjustment Factors'!$C$28,IF(C37="H", 'Adjustment Factors'!$C$29,"Sex Req'd")))+IF(OR(C37="B",C37="S"),LOOKUP(N37,'Adjustment Factors'!$B$7:$B$25,'Adjustment Factors'!$D$7:$D$25),IF(C37="H",LOOKUP(N37,'Adjustment Factors'!$B$7:$B$25,'Adjustment Factors'!$E$7:$E$25),"")),0))</f>
        <v/>
      </c>
      <c r="R37" s="31" t="str">
        <f t="shared" si="6"/>
        <v/>
      </c>
      <c r="S37" s="32" t="str">
        <f t="shared" si="11"/>
        <v/>
      </c>
      <c r="T37" s="31" t="str">
        <f t="shared" si="7"/>
        <v/>
      </c>
    </row>
    <row r="38" spans="1:20" x14ac:dyDescent="0.25">
      <c r="A38" s="27"/>
      <c r="B38" s="28"/>
      <c r="C38" s="28"/>
      <c r="D38" s="29"/>
      <c r="E38" s="30"/>
      <c r="F38" s="30"/>
      <c r="G38" s="29"/>
      <c r="H38" s="27"/>
      <c r="I38" s="27"/>
      <c r="J38" s="27"/>
      <c r="K38" s="27"/>
      <c r="L38" s="31" t="str">
        <f t="shared" si="8"/>
        <v/>
      </c>
      <c r="M38" s="31" t="str">
        <f t="shared" si="9"/>
        <v/>
      </c>
      <c r="N38" s="31" t="str">
        <f t="shared" si="10"/>
        <v/>
      </c>
      <c r="O38" s="32" t="str">
        <f>IF(AND(A38="",B38=""), "",IF(I38&gt;0, I38+LOOKUP(N38,'Adjustment Factors'!$B$7:$B$25,'Adjustment Factors'!$C$7:$C$25),IF(OR(C38="B", C38= "S"), 'Adjustment Factors'!$C$28,IF(C38="H", 'Adjustment Factors'!$C$29,"Sex Req'd"))))</f>
        <v/>
      </c>
      <c r="P38" s="31" t="str">
        <f t="shared" si="5"/>
        <v/>
      </c>
      <c r="Q38" s="32" t="str">
        <f>IF(OR(AND(A38="",B38=""),C38="",J38="" ), "",ROUND((((J38-(IF(I38&gt;0, I38,IF(OR(C38="B", C38= "S"), 'Adjustment Factors'!$C$28,IF(C38="H", 'Adjustment Factors'!$C$29,"Sex Req'd")))))/L38)*205)+IF(I38&gt;0, I38,IF(OR(C38="B", C38= "S"), 'Adjustment Factors'!$C$28,IF(C38="H", 'Adjustment Factors'!$C$29,"Sex Req'd")))+IF(OR(C38="B",C38="S"),LOOKUP(N38,'Adjustment Factors'!$B$7:$B$25,'Adjustment Factors'!$D$7:$D$25),IF(C38="H",LOOKUP(N38,'Adjustment Factors'!$B$7:$B$25,'Adjustment Factors'!$E$7:$E$25),"")),0))</f>
        <v/>
      </c>
      <c r="R38" s="31" t="str">
        <f t="shared" si="6"/>
        <v/>
      </c>
      <c r="S38" s="32" t="str">
        <f t="shared" si="11"/>
        <v/>
      </c>
      <c r="T38" s="31" t="str">
        <f t="shared" si="7"/>
        <v/>
      </c>
    </row>
    <row r="39" spans="1:20" x14ac:dyDescent="0.25">
      <c r="A39" s="27"/>
      <c r="B39" s="28"/>
      <c r="C39" s="28"/>
      <c r="D39" s="29"/>
      <c r="E39" s="30"/>
      <c r="F39" s="30"/>
      <c r="G39" s="29"/>
      <c r="H39" s="27"/>
      <c r="I39" s="27"/>
      <c r="J39" s="27"/>
      <c r="K39" s="27"/>
      <c r="L39" s="31" t="str">
        <f t="shared" si="8"/>
        <v/>
      </c>
      <c r="M39" s="31" t="str">
        <f t="shared" si="9"/>
        <v/>
      </c>
      <c r="N39" s="31" t="str">
        <f t="shared" si="10"/>
        <v/>
      </c>
      <c r="O39" s="32" t="str">
        <f>IF(AND(A39="",B39=""), "",IF(I39&gt;0, I39+LOOKUP(N39,'Adjustment Factors'!$B$7:$B$25,'Adjustment Factors'!$C$7:$C$25),IF(OR(C39="B", C39= "S"), 'Adjustment Factors'!$C$28,IF(C39="H", 'Adjustment Factors'!$C$29,"Sex Req'd"))))</f>
        <v/>
      </c>
      <c r="P39" s="31" t="str">
        <f t="shared" si="5"/>
        <v/>
      </c>
      <c r="Q39" s="32" t="str">
        <f>IF(OR(AND(A39="",B39=""),C39="",J39="" ), "",ROUND((((J39-(IF(I39&gt;0, I39,IF(OR(C39="B", C39= "S"), 'Adjustment Factors'!$C$28,IF(C39="H", 'Adjustment Factors'!$C$29,"Sex Req'd")))))/L39)*205)+IF(I39&gt;0, I39,IF(OR(C39="B", C39= "S"), 'Adjustment Factors'!$C$28,IF(C39="H", 'Adjustment Factors'!$C$29,"Sex Req'd")))+IF(OR(C39="B",C39="S"),LOOKUP(N39,'Adjustment Factors'!$B$7:$B$25,'Adjustment Factors'!$D$7:$D$25),IF(C39="H",LOOKUP(N39,'Adjustment Factors'!$B$7:$B$25,'Adjustment Factors'!$E$7:$E$25),"")),0))</f>
        <v/>
      </c>
      <c r="R39" s="31" t="str">
        <f t="shared" si="6"/>
        <v/>
      </c>
      <c r="S39" s="32" t="str">
        <f t="shared" si="11"/>
        <v/>
      </c>
      <c r="T39" s="31" t="str">
        <f t="shared" si="7"/>
        <v/>
      </c>
    </row>
    <row r="40" spans="1:20" x14ac:dyDescent="0.25">
      <c r="A40" s="27"/>
      <c r="B40" s="28"/>
      <c r="C40" s="28"/>
      <c r="D40" s="29"/>
      <c r="E40" s="30"/>
      <c r="F40" s="30"/>
      <c r="G40" s="29"/>
      <c r="H40" s="27"/>
      <c r="I40" s="27"/>
      <c r="J40" s="27"/>
      <c r="K40" s="27"/>
      <c r="L40" s="31" t="str">
        <f t="shared" si="8"/>
        <v/>
      </c>
      <c r="M40" s="31" t="str">
        <f t="shared" si="9"/>
        <v/>
      </c>
      <c r="N40" s="31" t="str">
        <f t="shared" si="10"/>
        <v/>
      </c>
      <c r="O40" s="32" t="str">
        <f>IF(AND(A40="",B40=""), "",IF(I40&gt;0, I40+LOOKUP(N40,'Adjustment Factors'!$B$7:$B$25,'Adjustment Factors'!$C$7:$C$25),IF(OR(C40="B", C40= "S"), 'Adjustment Factors'!$C$28,IF(C40="H", 'Adjustment Factors'!$C$29,"Sex Req'd"))))</f>
        <v/>
      </c>
      <c r="P40" s="31" t="str">
        <f t="shared" si="5"/>
        <v/>
      </c>
      <c r="Q40" s="32" t="str">
        <f>IF(OR(AND(A40="",B40=""),C40="",J40="" ), "",ROUND((((J40-(IF(I40&gt;0, I40,IF(OR(C40="B", C40= "S"), 'Adjustment Factors'!$C$28,IF(C40="H", 'Adjustment Factors'!$C$29,"Sex Req'd")))))/L40)*205)+IF(I40&gt;0, I40,IF(OR(C40="B", C40= "S"), 'Adjustment Factors'!$C$28,IF(C40="H", 'Adjustment Factors'!$C$29,"Sex Req'd")))+IF(OR(C40="B",C40="S"),LOOKUP(N40,'Adjustment Factors'!$B$7:$B$25,'Adjustment Factors'!$D$7:$D$25),IF(C40="H",LOOKUP(N40,'Adjustment Factors'!$B$7:$B$25,'Adjustment Factors'!$E$7:$E$25),"")),0))</f>
        <v/>
      </c>
      <c r="R40" s="31" t="str">
        <f t="shared" si="6"/>
        <v/>
      </c>
      <c r="S40" s="32" t="str">
        <f t="shared" si="11"/>
        <v/>
      </c>
      <c r="T40" s="31" t="str">
        <f t="shared" si="7"/>
        <v/>
      </c>
    </row>
    <row r="41" spans="1:20" x14ac:dyDescent="0.25">
      <c r="A41" s="27"/>
      <c r="B41" s="28"/>
      <c r="C41" s="28"/>
      <c r="D41" s="29"/>
      <c r="E41" s="30"/>
      <c r="F41" s="30"/>
      <c r="G41" s="29"/>
      <c r="H41" s="27"/>
      <c r="I41" s="27"/>
      <c r="J41" s="27"/>
      <c r="K41" s="27"/>
      <c r="L41" s="31" t="str">
        <f t="shared" si="8"/>
        <v/>
      </c>
      <c r="M41" s="31" t="str">
        <f t="shared" si="9"/>
        <v/>
      </c>
      <c r="N41" s="31" t="str">
        <f t="shared" si="10"/>
        <v/>
      </c>
      <c r="O41" s="32" t="str">
        <f>IF(AND(A41="",B41=""), "",IF(I41&gt;0, I41+LOOKUP(N41,'Adjustment Factors'!$B$7:$B$25,'Adjustment Factors'!$C$7:$C$25),IF(OR(C41="B", C41= "S"), 'Adjustment Factors'!$C$28,IF(C41="H", 'Adjustment Factors'!$C$29,"Sex Req'd"))))</f>
        <v/>
      </c>
      <c r="P41" s="31" t="str">
        <f t="shared" si="5"/>
        <v/>
      </c>
      <c r="Q41" s="32" t="str">
        <f>IF(OR(AND(A41="",B41=""),C41="",J41="" ), "",ROUND((((J41-(IF(I41&gt;0, I41,IF(OR(C41="B", C41= "S"), 'Adjustment Factors'!$C$28,IF(C41="H", 'Adjustment Factors'!$C$29,"Sex Req'd")))))/L41)*205)+IF(I41&gt;0, I41,IF(OR(C41="B", C41= "S"), 'Adjustment Factors'!$C$28,IF(C41="H", 'Adjustment Factors'!$C$29,"Sex Req'd")))+IF(OR(C41="B",C41="S"),LOOKUP(N41,'Adjustment Factors'!$B$7:$B$25,'Adjustment Factors'!$D$7:$D$25),IF(C41="H",LOOKUP(N41,'Adjustment Factors'!$B$7:$B$25,'Adjustment Factors'!$E$7:$E$25),"")),0))</f>
        <v/>
      </c>
      <c r="R41" s="31" t="str">
        <f t="shared" si="6"/>
        <v/>
      </c>
      <c r="S41" s="32" t="str">
        <f t="shared" si="11"/>
        <v/>
      </c>
      <c r="T41" s="31" t="str">
        <f t="shared" si="7"/>
        <v/>
      </c>
    </row>
    <row r="42" spans="1:20" x14ac:dyDescent="0.25">
      <c r="A42" s="27"/>
      <c r="B42" s="28"/>
      <c r="C42" s="28"/>
      <c r="D42" s="29"/>
      <c r="E42" s="30"/>
      <c r="F42" s="30"/>
      <c r="G42" s="29"/>
      <c r="H42" s="27"/>
      <c r="I42" s="27"/>
      <c r="J42" s="27"/>
      <c r="K42" s="27"/>
      <c r="L42" s="31" t="str">
        <f t="shared" si="8"/>
        <v/>
      </c>
      <c r="M42" s="31" t="str">
        <f t="shared" si="9"/>
        <v/>
      </c>
      <c r="N42" s="31" t="str">
        <f t="shared" si="10"/>
        <v/>
      </c>
      <c r="O42" s="32" t="str">
        <f>IF(AND(A42="",B42=""), "",IF(I42&gt;0, I42+LOOKUP(N42,'Adjustment Factors'!$B$7:$B$25,'Adjustment Factors'!$C$7:$C$25),IF(OR(C42="B", C42= "S"), 'Adjustment Factors'!$C$28,IF(C42="H", 'Adjustment Factors'!$C$29,"Sex Req'd"))))</f>
        <v/>
      </c>
      <c r="P42" s="31" t="str">
        <f t="shared" si="5"/>
        <v/>
      </c>
      <c r="Q42" s="32" t="str">
        <f>IF(OR(AND(A42="",B42=""),C42="",J42="" ), "",ROUND((((J42-(IF(I42&gt;0, I42,IF(OR(C42="B", C42= "S"), 'Adjustment Factors'!$C$28,IF(C42="H", 'Adjustment Factors'!$C$29,"Sex Req'd")))))/L42)*205)+IF(I42&gt;0, I42,IF(OR(C42="B", C42= "S"), 'Adjustment Factors'!$C$28,IF(C42="H", 'Adjustment Factors'!$C$29,"Sex Req'd")))+IF(OR(C42="B",C42="S"),LOOKUP(N42,'Adjustment Factors'!$B$7:$B$25,'Adjustment Factors'!$D$7:$D$25),IF(C42="H",LOOKUP(N42,'Adjustment Factors'!$B$7:$B$25,'Adjustment Factors'!$E$7:$E$25),"")),0))</f>
        <v/>
      </c>
      <c r="R42" s="31" t="str">
        <f t="shared" si="6"/>
        <v/>
      </c>
      <c r="S42" s="32" t="str">
        <f t="shared" si="11"/>
        <v/>
      </c>
      <c r="T42" s="31" t="str">
        <f t="shared" si="7"/>
        <v/>
      </c>
    </row>
    <row r="43" spans="1:20" x14ac:dyDescent="0.25">
      <c r="A43" s="27"/>
      <c r="B43" s="28"/>
      <c r="C43" s="28"/>
      <c r="D43" s="29"/>
      <c r="E43" s="30"/>
      <c r="F43" s="30"/>
      <c r="G43" s="29"/>
      <c r="H43" s="27"/>
      <c r="I43" s="27"/>
      <c r="J43" s="27"/>
      <c r="K43" s="27"/>
      <c r="L43" s="31" t="str">
        <f t="shared" si="8"/>
        <v/>
      </c>
      <c r="M43" s="31" t="str">
        <f t="shared" si="9"/>
        <v/>
      </c>
      <c r="N43" s="31" t="str">
        <f t="shared" si="10"/>
        <v/>
      </c>
      <c r="O43" s="32" t="str">
        <f>IF(AND(A43="",B43=""), "",IF(I43&gt;0, I43+LOOKUP(N43,'Adjustment Factors'!$B$7:$B$25,'Adjustment Factors'!$C$7:$C$25),IF(OR(C43="B", C43= "S"), 'Adjustment Factors'!$C$28,IF(C43="H", 'Adjustment Factors'!$C$29,"Sex Req'd"))))</f>
        <v/>
      </c>
      <c r="P43" s="31" t="str">
        <f t="shared" si="5"/>
        <v/>
      </c>
      <c r="Q43" s="32" t="str">
        <f>IF(OR(AND(A43="",B43=""),C43="",J43="" ), "",ROUND((((J43-(IF(I43&gt;0, I43,IF(OR(C43="B", C43= "S"), 'Adjustment Factors'!$C$28,IF(C43="H", 'Adjustment Factors'!$C$29,"Sex Req'd")))))/L43)*205)+IF(I43&gt;0, I43,IF(OR(C43="B", C43= "S"), 'Adjustment Factors'!$C$28,IF(C43="H", 'Adjustment Factors'!$C$29,"Sex Req'd")))+IF(OR(C43="B",C43="S"),LOOKUP(N43,'Adjustment Factors'!$B$7:$B$25,'Adjustment Factors'!$D$7:$D$25),IF(C43="H",LOOKUP(N43,'Adjustment Factors'!$B$7:$B$25,'Adjustment Factors'!$E$7:$E$25),"")),0))</f>
        <v/>
      </c>
      <c r="R43" s="31" t="str">
        <f t="shared" si="6"/>
        <v/>
      </c>
      <c r="S43" s="32" t="str">
        <f t="shared" si="11"/>
        <v/>
      </c>
      <c r="T43" s="31" t="str">
        <f t="shared" si="7"/>
        <v/>
      </c>
    </row>
    <row r="44" spans="1:20" x14ac:dyDescent="0.25">
      <c r="A44" s="27"/>
      <c r="B44" s="28"/>
      <c r="C44" s="28"/>
      <c r="D44" s="29"/>
      <c r="E44" s="30"/>
      <c r="F44" s="30"/>
      <c r="G44" s="29"/>
      <c r="H44" s="27"/>
      <c r="I44" s="27"/>
      <c r="J44" s="27"/>
      <c r="K44" s="27"/>
      <c r="L44" s="31" t="str">
        <f t="shared" si="8"/>
        <v/>
      </c>
      <c r="M44" s="31" t="str">
        <f t="shared" si="9"/>
        <v/>
      </c>
      <c r="N44" s="31" t="str">
        <f t="shared" si="10"/>
        <v/>
      </c>
      <c r="O44" s="32" t="str">
        <f>IF(AND(A44="",B44=""), "",IF(I44&gt;0, I44+LOOKUP(N44,'Adjustment Factors'!$B$7:$B$25,'Adjustment Factors'!$C$7:$C$25),IF(OR(C44="B", C44= "S"), 'Adjustment Factors'!$C$28,IF(C44="H", 'Adjustment Factors'!$C$29,"Sex Req'd"))))</f>
        <v/>
      </c>
      <c r="P44" s="31" t="str">
        <f t="shared" si="5"/>
        <v/>
      </c>
      <c r="Q44" s="32" t="str">
        <f>IF(OR(AND(A44="",B44=""),C44="",J44="" ), "",ROUND((((J44-(IF(I44&gt;0, I44,IF(OR(C44="B", C44= "S"), 'Adjustment Factors'!$C$28,IF(C44="H", 'Adjustment Factors'!$C$29,"Sex Req'd")))))/L44)*205)+IF(I44&gt;0, I44,IF(OR(C44="B", C44= "S"), 'Adjustment Factors'!$C$28,IF(C44="H", 'Adjustment Factors'!$C$29,"Sex Req'd")))+IF(OR(C44="B",C44="S"),LOOKUP(N44,'Adjustment Factors'!$B$7:$B$25,'Adjustment Factors'!$D$7:$D$25),IF(C44="H",LOOKUP(N44,'Adjustment Factors'!$B$7:$B$25,'Adjustment Factors'!$E$7:$E$25),"")),0))</f>
        <v/>
      </c>
      <c r="R44" s="31" t="str">
        <f t="shared" si="6"/>
        <v/>
      </c>
      <c r="S44" s="32" t="str">
        <f t="shared" si="11"/>
        <v/>
      </c>
      <c r="T44" s="31" t="str">
        <f t="shared" si="7"/>
        <v/>
      </c>
    </row>
    <row r="45" spans="1:20" x14ac:dyDescent="0.25">
      <c r="A45" s="27"/>
      <c r="B45" s="28"/>
      <c r="C45" s="28"/>
      <c r="D45" s="29"/>
      <c r="E45" s="30"/>
      <c r="F45" s="30"/>
      <c r="G45" s="29"/>
      <c r="H45" s="27"/>
      <c r="I45" s="27"/>
      <c r="J45" s="27"/>
      <c r="K45" s="27"/>
      <c r="L45" s="31" t="str">
        <f t="shared" si="8"/>
        <v/>
      </c>
      <c r="M45" s="31" t="str">
        <f t="shared" si="9"/>
        <v/>
      </c>
      <c r="N45" s="31" t="str">
        <f t="shared" si="10"/>
        <v/>
      </c>
      <c r="O45" s="32" t="str">
        <f>IF(AND(A45="",B45=""), "",IF(I45&gt;0, I45+LOOKUP(N45,'Adjustment Factors'!$B$7:$B$25,'Adjustment Factors'!$C$7:$C$25),IF(OR(C45="B", C45= "S"), 'Adjustment Factors'!$C$28,IF(C45="H", 'Adjustment Factors'!$C$29,"Sex Req'd"))))</f>
        <v/>
      </c>
      <c r="P45" s="31" t="str">
        <f t="shared" si="5"/>
        <v/>
      </c>
      <c r="Q45" s="32" t="str">
        <f>IF(OR(AND(A45="",B45=""),C45="",J45="" ), "",ROUND((((J45-(IF(I45&gt;0, I45,IF(OR(C45="B", C45= "S"), 'Adjustment Factors'!$C$28,IF(C45="H", 'Adjustment Factors'!$C$29,"Sex Req'd")))))/L45)*205)+IF(I45&gt;0, I45,IF(OR(C45="B", C45= "S"), 'Adjustment Factors'!$C$28,IF(C45="H", 'Adjustment Factors'!$C$29,"Sex Req'd")))+IF(OR(C45="B",C45="S"),LOOKUP(N45,'Adjustment Factors'!$B$7:$B$25,'Adjustment Factors'!$D$7:$D$25),IF(C45="H",LOOKUP(N45,'Adjustment Factors'!$B$7:$B$25,'Adjustment Factors'!$E$7:$E$25),"")),0))</f>
        <v/>
      </c>
      <c r="R45" s="31" t="str">
        <f t="shared" si="6"/>
        <v/>
      </c>
      <c r="S45" s="32" t="str">
        <f t="shared" si="11"/>
        <v/>
      </c>
      <c r="T45" s="31" t="str">
        <f t="shared" si="7"/>
        <v/>
      </c>
    </row>
    <row r="46" spans="1:20" x14ac:dyDescent="0.25">
      <c r="A46" s="27"/>
      <c r="B46" s="28"/>
      <c r="C46" s="28"/>
      <c r="D46" s="29"/>
      <c r="E46" s="30"/>
      <c r="F46" s="30"/>
      <c r="G46" s="29"/>
      <c r="H46" s="27"/>
      <c r="I46" s="27"/>
      <c r="J46" s="27"/>
      <c r="K46" s="27"/>
      <c r="L46" s="31" t="str">
        <f t="shared" si="8"/>
        <v/>
      </c>
      <c r="M46" s="31" t="str">
        <f t="shared" si="9"/>
        <v/>
      </c>
      <c r="N46" s="31" t="str">
        <f t="shared" si="10"/>
        <v/>
      </c>
      <c r="O46" s="32" t="str">
        <f>IF(AND(A46="",B46=""), "",IF(I46&gt;0, I46+LOOKUP(N46,'Adjustment Factors'!$B$7:$B$25,'Adjustment Factors'!$C$7:$C$25),IF(OR(C46="B", C46= "S"), 'Adjustment Factors'!$C$28,IF(C46="H", 'Adjustment Factors'!$C$29,"Sex Req'd"))))</f>
        <v/>
      </c>
      <c r="P46" s="31" t="str">
        <f t="shared" si="5"/>
        <v/>
      </c>
      <c r="Q46" s="32" t="str">
        <f>IF(OR(AND(A46="",B46=""),C46="",J46="" ), "",ROUND((((J46-(IF(I46&gt;0, I46,IF(OR(C46="B", C46= "S"), 'Adjustment Factors'!$C$28,IF(C46="H", 'Adjustment Factors'!$C$29,"Sex Req'd")))))/L46)*205)+IF(I46&gt;0, I46,IF(OR(C46="B", C46= "S"), 'Adjustment Factors'!$C$28,IF(C46="H", 'Adjustment Factors'!$C$29,"Sex Req'd")))+IF(OR(C46="B",C46="S"),LOOKUP(N46,'Adjustment Factors'!$B$7:$B$25,'Adjustment Factors'!$D$7:$D$25),IF(C46="H",LOOKUP(N46,'Adjustment Factors'!$B$7:$B$25,'Adjustment Factors'!$E$7:$E$25),"")),0))</f>
        <v/>
      </c>
      <c r="R46" s="31" t="str">
        <f t="shared" si="6"/>
        <v/>
      </c>
      <c r="S46" s="32" t="str">
        <f t="shared" si="11"/>
        <v/>
      </c>
      <c r="T46" s="31" t="str">
        <f t="shared" si="7"/>
        <v/>
      </c>
    </row>
    <row r="47" spans="1:20" x14ac:dyDescent="0.25">
      <c r="A47" s="27"/>
      <c r="B47" s="28"/>
      <c r="C47" s="28"/>
      <c r="D47" s="29"/>
      <c r="E47" s="30"/>
      <c r="F47" s="30"/>
      <c r="G47" s="29"/>
      <c r="H47" s="27"/>
      <c r="I47" s="27"/>
      <c r="J47" s="27"/>
      <c r="K47" s="27"/>
      <c r="L47" s="31" t="str">
        <f t="shared" si="8"/>
        <v/>
      </c>
      <c r="M47" s="31" t="str">
        <f t="shared" si="9"/>
        <v/>
      </c>
      <c r="N47" s="31" t="str">
        <f t="shared" si="10"/>
        <v/>
      </c>
      <c r="O47" s="32" t="str">
        <f>IF(AND(A47="",B47=""), "",IF(I47&gt;0, I47+LOOKUP(N47,'Adjustment Factors'!$B$7:$B$25,'Adjustment Factors'!$C$7:$C$25),IF(OR(C47="B", C47= "S"), 'Adjustment Factors'!$C$28,IF(C47="H", 'Adjustment Factors'!$C$29,"Sex Req'd"))))</f>
        <v/>
      </c>
      <c r="P47" s="31" t="str">
        <f t="shared" si="5"/>
        <v/>
      </c>
      <c r="Q47" s="32" t="str">
        <f>IF(OR(AND(A47="",B47=""),C47="",J47="" ), "",ROUND((((J47-(IF(I47&gt;0, I47,IF(OR(C47="B", C47= "S"), 'Adjustment Factors'!$C$28,IF(C47="H", 'Adjustment Factors'!$C$29,"Sex Req'd")))))/L47)*205)+IF(I47&gt;0, I47,IF(OR(C47="B", C47= "S"), 'Adjustment Factors'!$C$28,IF(C47="H", 'Adjustment Factors'!$C$29,"Sex Req'd")))+IF(OR(C47="B",C47="S"),LOOKUP(N47,'Adjustment Factors'!$B$7:$B$25,'Adjustment Factors'!$D$7:$D$25),IF(C47="H",LOOKUP(N47,'Adjustment Factors'!$B$7:$B$25,'Adjustment Factors'!$E$7:$E$25),"")),0))</f>
        <v/>
      </c>
      <c r="R47" s="31" t="str">
        <f t="shared" si="6"/>
        <v/>
      </c>
      <c r="S47" s="32" t="str">
        <f t="shared" si="11"/>
        <v/>
      </c>
      <c r="T47" s="31" t="str">
        <f t="shared" si="7"/>
        <v/>
      </c>
    </row>
    <row r="48" spans="1:20" x14ac:dyDescent="0.25">
      <c r="A48" s="27"/>
      <c r="B48" s="28"/>
      <c r="C48" s="28"/>
      <c r="D48" s="29"/>
      <c r="E48" s="30"/>
      <c r="F48" s="30"/>
      <c r="G48" s="29"/>
      <c r="H48" s="27"/>
      <c r="I48" s="27"/>
      <c r="J48" s="27"/>
      <c r="K48" s="27"/>
      <c r="L48" s="31" t="str">
        <f t="shared" si="8"/>
        <v/>
      </c>
      <c r="M48" s="31" t="str">
        <f t="shared" si="9"/>
        <v/>
      </c>
      <c r="N48" s="31" t="str">
        <f t="shared" si="10"/>
        <v/>
      </c>
      <c r="O48" s="32" t="str">
        <f>IF(AND(A48="",B48=""), "",IF(I48&gt;0, I48+LOOKUP(N48,'Adjustment Factors'!$B$7:$B$25,'Adjustment Factors'!$C$7:$C$25),IF(OR(C48="B", C48= "S"), 'Adjustment Factors'!$C$28,IF(C48="H", 'Adjustment Factors'!$C$29,"Sex Req'd"))))</f>
        <v/>
      </c>
      <c r="P48" s="31" t="str">
        <f t="shared" si="5"/>
        <v/>
      </c>
      <c r="Q48" s="32" t="str">
        <f>IF(OR(AND(A48="",B48=""),C48="",J48="" ), "",ROUND((((J48-(IF(I48&gt;0, I48,IF(OR(C48="B", C48= "S"), 'Adjustment Factors'!$C$28,IF(C48="H", 'Adjustment Factors'!$C$29,"Sex Req'd")))))/L48)*205)+IF(I48&gt;0, I48,IF(OR(C48="B", C48= "S"), 'Adjustment Factors'!$C$28,IF(C48="H", 'Adjustment Factors'!$C$29,"Sex Req'd")))+IF(OR(C48="B",C48="S"),LOOKUP(N48,'Adjustment Factors'!$B$7:$B$25,'Adjustment Factors'!$D$7:$D$25),IF(C48="H",LOOKUP(N48,'Adjustment Factors'!$B$7:$B$25,'Adjustment Factors'!$E$7:$E$25),"")),0))</f>
        <v/>
      </c>
      <c r="R48" s="31" t="str">
        <f t="shared" si="6"/>
        <v/>
      </c>
      <c r="S48" s="32" t="str">
        <f t="shared" si="11"/>
        <v/>
      </c>
      <c r="T48" s="31" t="str">
        <f t="shared" si="7"/>
        <v/>
      </c>
    </row>
    <row r="49" spans="1:20" x14ac:dyDescent="0.25">
      <c r="A49" s="27"/>
      <c r="B49" s="28"/>
      <c r="C49" s="28"/>
      <c r="D49" s="29"/>
      <c r="E49" s="30"/>
      <c r="F49" s="30"/>
      <c r="G49" s="29"/>
      <c r="H49" s="27"/>
      <c r="I49" s="27"/>
      <c r="J49" s="27"/>
      <c r="K49" s="27"/>
      <c r="L49" s="31" t="str">
        <f t="shared" si="8"/>
        <v/>
      </c>
      <c r="M49" s="31" t="str">
        <f t="shared" si="9"/>
        <v/>
      </c>
      <c r="N49" s="31" t="str">
        <f t="shared" si="10"/>
        <v/>
      </c>
      <c r="O49" s="32" t="str">
        <f>IF(AND(A49="",B49=""), "",IF(I49&gt;0, I49+LOOKUP(N49,'Adjustment Factors'!$B$7:$B$25,'Adjustment Factors'!$C$7:$C$25),IF(OR(C49="B", C49= "S"), 'Adjustment Factors'!$C$28,IF(C49="H", 'Adjustment Factors'!$C$29,"Sex Req'd"))))</f>
        <v/>
      </c>
      <c r="P49" s="31" t="str">
        <f t="shared" si="5"/>
        <v/>
      </c>
      <c r="Q49" s="32" t="str">
        <f>IF(OR(AND(A49="",B49=""),C49="",J49="" ), "",ROUND((((J49-(IF(I49&gt;0, I49,IF(OR(C49="B", C49= "S"), 'Adjustment Factors'!$C$28,IF(C49="H", 'Adjustment Factors'!$C$29,"Sex Req'd")))))/L49)*205)+IF(I49&gt;0, I49,IF(OR(C49="B", C49= "S"), 'Adjustment Factors'!$C$28,IF(C49="H", 'Adjustment Factors'!$C$29,"Sex Req'd")))+IF(OR(C49="B",C49="S"),LOOKUP(N49,'Adjustment Factors'!$B$7:$B$25,'Adjustment Factors'!$D$7:$D$25),IF(C49="H",LOOKUP(N49,'Adjustment Factors'!$B$7:$B$25,'Adjustment Factors'!$E$7:$E$25),"")),0))</f>
        <v/>
      </c>
      <c r="R49" s="31" t="str">
        <f t="shared" si="6"/>
        <v/>
      </c>
      <c r="S49" s="32" t="str">
        <f t="shared" si="11"/>
        <v/>
      </c>
      <c r="T49" s="31" t="str">
        <f t="shared" si="7"/>
        <v/>
      </c>
    </row>
    <row r="50" spans="1:20" x14ac:dyDescent="0.25">
      <c r="A50" s="27"/>
      <c r="B50" s="28"/>
      <c r="C50" s="28"/>
      <c r="D50" s="29"/>
      <c r="E50" s="30"/>
      <c r="F50" s="30"/>
      <c r="G50" s="29"/>
      <c r="H50" s="27"/>
      <c r="I50" s="27"/>
      <c r="J50" s="27"/>
      <c r="K50" s="27"/>
      <c r="L50" s="31" t="str">
        <f t="shared" si="8"/>
        <v/>
      </c>
      <c r="M50" s="31" t="str">
        <f t="shared" si="9"/>
        <v/>
      </c>
      <c r="N50" s="31" t="str">
        <f t="shared" si="10"/>
        <v/>
      </c>
      <c r="O50" s="32" t="str">
        <f>IF(AND(A50="",B50=""), "",IF(I50&gt;0, I50+LOOKUP(N50,'Adjustment Factors'!$B$7:$B$25,'Adjustment Factors'!$C$7:$C$25),IF(OR(C50="B", C50= "S"), 'Adjustment Factors'!$C$28,IF(C50="H", 'Adjustment Factors'!$C$29,"Sex Req'd"))))</f>
        <v/>
      </c>
      <c r="P50" s="31" t="str">
        <f t="shared" si="5"/>
        <v/>
      </c>
      <c r="Q50" s="32" t="str">
        <f>IF(OR(AND(A50="",B50=""),C50="",J50="" ), "",ROUND((((J50-(IF(I50&gt;0, I50,IF(OR(C50="B", C50= "S"), 'Adjustment Factors'!$C$28,IF(C50="H", 'Adjustment Factors'!$C$29,"Sex Req'd")))))/L50)*205)+IF(I50&gt;0, I50,IF(OR(C50="B", C50= "S"), 'Adjustment Factors'!$C$28,IF(C50="H", 'Adjustment Factors'!$C$29,"Sex Req'd")))+IF(OR(C50="B",C50="S"),LOOKUP(N50,'Adjustment Factors'!$B$7:$B$25,'Adjustment Factors'!$D$7:$D$25),IF(C50="H",LOOKUP(N50,'Adjustment Factors'!$B$7:$B$25,'Adjustment Factors'!$E$7:$E$25),"")),0))</f>
        <v/>
      </c>
      <c r="R50" s="31" t="str">
        <f t="shared" si="6"/>
        <v/>
      </c>
      <c r="S50" s="32" t="str">
        <f t="shared" si="11"/>
        <v/>
      </c>
      <c r="T50" s="31" t="str">
        <f t="shared" si="7"/>
        <v/>
      </c>
    </row>
    <row r="51" spans="1:20" x14ac:dyDescent="0.25">
      <c r="A51" s="27"/>
      <c r="B51" s="28"/>
      <c r="C51" s="28"/>
      <c r="D51" s="29"/>
      <c r="E51" s="30"/>
      <c r="F51" s="30"/>
      <c r="G51" s="29"/>
      <c r="H51" s="27"/>
      <c r="I51" s="27"/>
      <c r="J51" s="27"/>
      <c r="K51" s="27"/>
      <c r="L51" s="31" t="str">
        <f t="shared" si="8"/>
        <v/>
      </c>
      <c r="M51" s="31" t="str">
        <f t="shared" si="9"/>
        <v/>
      </c>
      <c r="N51" s="31" t="str">
        <f t="shared" si="10"/>
        <v/>
      </c>
      <c r="O51" s="32" t="str">
        <f>IF(AND(A51="",B51=""), "",IF(I51&gt;0, I51+LOOKUP(N51,'Adjustment Factors'!$B$7:$B$25,'Adjustment Factors'!$C$7:$C$25),IF(OR(C51="B", C51= "S"), 'Adjustment Factors'!$C$28,IF(C51="H", 'Adjustment Factors'!$C$29,"Sex Req'd"))))</f>
        <v/>
      </c>
      <c r="P51" s="31" t="str">
        <f t="shared" si="5"/>
        <v/>
      </c>
      <c r="Q51" s="32" t="str">
        <f>IF(OR(AND(A51="",B51=""),C51="",J51="" ), "",ROUND((((J51-(IF(I51&gt;0, I51,IF(OR(C51="B", C51= "S"), 'Adjustment Factors'!$C$28,IF(C51="H", 'Adjustment Factors'!$C$29,"Sex Req'd")))))/L51)*205)+IF(I51&gt;0, I51,IF(OR(C51="B", C51= "S"), 'Adjustment Factors'!$C$28,IF(C51="H", 'Adjustment Factors'!$C$29,"Sex Req'd")))+IF(OR(C51="B",C51="S"),LOOKUP(N51,'Adjustment Factors'!$B$7:$B$25,'Adjustment Factors'!$D$7:$D$25),IF(C51="H",LOOKUP(N51,'Adjustment Factors'!$B$7:$B$25,'Adjustment Factors'!$E$7:$E$25),"")),0))</f>
        <v/>
      </c>
      <c r="R51" s="31" t="str">
        <f t="shared" si="6"/>
        <v/>
      </c>
      <c r="S51" s="32" t="str">
        <f t="shared" si="11"/>
        <v/>
      </c>
      <c r="T51" s="31" t="str">
        <f t="shared" si="7"/>
        <v/>
      </c>
    </row>
    <row r="52" spans="1:20" x14ac:dyDescent="0.25">
      <c r="A52" s="27"/>
      <c r="B52" s="28"/>
      <c r="C52" s="28"/>
      <c r="D52" s="29"/>
      <c r="E52" s="30"/>
      <c r="F52" s="30"/>
      <c r="G52" s="29"/>
      <c r="H52" s="27"/>
      <c r="I52" s="27"/>
      <c r="J52" s="27"/>
      <c r="K52" s="27"/>
      <c r="L52" s="31" t="str">
        <f t="shared" si="8"/>
        <v/>
      </c>
      <c r="M52" s="31" t="str">
        <f t="shared" si="9"/>
        <v/>
      </c>
      <c r="N52" s="31" t="str">
        <f t="shared" si="10"/>
        <v/>
      </c>
      <c r="O52" s="32" t="str">
        <f>IF(AND(A52="",B52=""), "",IF(I52&gt;0, I52+LOOKUP(N52,'Adjustment Factors'!$B$7:$B$25,'Adjustment Factors'!$C$7:$C$25),IF(OR(C52="B", C52= "S"), 'Adjustment Factors'!$C$28,IF(C52="H", 'Adjustment Factors'!$C$29,"Sex Req'd"))))</f>
        <v/>
      </c>
      <c r="P52" s="31" t="str">
        <f t="shared" si="5"/>
        <v/>
      </c>
      <c r="Q52" s="32" t="str">
        <f>IF(OR(AND(A52="",B52=""),C52="",J52="" ), "",ROUND((((J52-(IF(I52&gt;0, I52,IF(OR(C52="B", C52= "S"), 'Adjustment Factors'!$C$28,IF(C52="H", 'Adjustment Factors'!$C$29,"Sex Req'd")))))/L52)*205)+IF(I52&gt;0, I52,IF(OR(C52="B", C52= "S"), 'Adjustment Factors'!$C$28,IF(C52="H", 'Adjustment Factors'!$C$29,"Sex Req'd")))+IF(OR(C52="B",C52="S"),LOOKUP(N52,'Adjustment Factors'!$B$7:$B$25,'Adjustment Factors'!$D$7:$D$25),IF(C52="H",LOOKUP(N52,'Adjustment Factors'!$B$7:$B$25,'Adjustment Factors'!$E$7:$E$25),"")),0))</f>
        <v/>
      </c>
      <c r="R52" s="31" t="str">
        <f t="shared" si="6"/>
        <v/>
      </c>
      <c r="S52" s="32" t="str">
        <f t="shared" si="11"/>
        <v/>
      </c>
      <c r="T52" s="31" t="str">
        <f t="shared" si="7"/>
        <v/>
      </c>
    </row>
    <row r="53" spans="1:20" x14ac:dyDescent="0.25">
      <c r="A53" s="27"/>
      <c r="B53" s="28"/>
      <c r="C53" s="28"/>
      <c r="D53" s="29"/>
      <c r="E53" s="30"/>
      <c r="F53" s="30"/>
      <c r="G53" s="29"/>
      <c r="H53" s="27"/>
      <c r="I53" s="27"/>
      <c r="J53" s="27"/>
      <c r="K53" s="27"/>
      <c r="L53" s="31" t="str">
        <f t="shared" si="8"/>
        <v/>
      </c>
      <c r="M53" s="31" t="str">
        <f t="shared" si="9"/>
        <v/>
      </c>
      <c r="N53" s="31" t="str">
        <f t="shared" si="10"/>
        <v/>
      </c>
      <c r="O53" s="32" t="str">
        <f>IF(AND(A53="",B53=""), "",IF(I53&gt;0, I53+LOOKUP(N53,'Adjustment Factors'!$B$7:$B$25,'Adjustment Factors'!$C$7:$C$25),IF(OR(C53="B", C53= "S"), 'Adjustment Factors'!$C$28,IF(C53="H", 'Adjustment Factors'!$C$29,"Sex Req'd"))))</f>
        <v/>
      </c>
      <c r="P53" s="31" t="str">
        <f t="shared" si="5"/>
        <v/>
      </c>
      <c r="Q53" s="32" t="str">
        <f>IF(OR(AND(A53="",B53=""),C53="",J53="" ), "",ROUND((((J53-(IF(I53&gt;0, I53,IF(OR(C53="B", C53= "S"), 'Adjustment Factors'!$C$28,IF(C53="H", 'Adjustment Factors'!$C$29,"Sex Req'd")))))/L53)*205)+IF(I53&gt;0, I53,IF(OR(C53="B", C53= "S"), 'Adjustment Factors'!$C$28,IF(C53="H", 'Adjustment Factors'!$C$29,"Sex Req'd")))+IF(OR(C53="B",C53="S"),LOOKUP(N53,'Adjustment Factors'!$B$7:$B$25,'Adjustment Factors'!$D$7:$D$25),IF(C53="H",LOOKUP(N53,'Adjustment Factors'!$B$7:$B$25,'Adjustment Factors'!$E$7:$E$25),"")),0))</f>
        <v/>
      </c>
      <c r="R53" s="31" t="str">
        <f t="shared" si="6"/>
        <v/>
      </c>
      <c r="S53" s="32" t="str">
        <f t="shared" si="11"/>
        <v/>
      </c>
      <c r="T53" s="31" t="str">
        <f t="shared" si="7"/>
        <v/>
      </c>
    </row>
    <row r="54" spans="1:20" x14ac:dyDescent="0.25">
      <c r="A54" s="27"/>
      <c r="B54" s="28"/>
      <c r="C54" s="28"/>
      <c r="D54" s="29"/>
      <c r="E54" s="30"/>
      <c r="F54" s="30"/>
      <c r="G54" s="29"/>
      <c r="H54" s="27"/>
      <c r="I54" s="27"/>
      <c r="J54" s="27"/>
      <c r="K54" s="27"/>
      <c r="L54" s="31" t="str">
        <f t="shared" si="8"/>
        <v/>
      </c>
      <c r="M54" s="31" t="str">
        <f t="shared" si="9"/>
        <v/>
      </c>
      <c r="N54" s="31" t="str">
        <f t="shared" si="10"/>
        <v/>
      </c>
      <c r="O54" s="32" t="str">
        <f>IF(AND(A54="",B54=""), "",IF(I54&gt;0, I54+LOOKUP(N54,'Adjustment Factors'!$B$7:$B$25,'Adjustment Factors'!$C$7:$C$25),IF(OR(C54="B", C54= "S"), 'Adjustment Factors'!$C$28,IF(C54="H", 'Adjustment Factors'!$C$29,"Sex Req'd"))))</f>
        <v/>
      </c>
      <c r="P54" s="31" t="str">
        <f t="shared" ref="P54:P85" si="12">IF(O54="","",O54/$O$12*100)</f>
        <v/>
      </c>
      <c r="Q54" s="32" t="str">
        <f>IF(OR(AND(A54="",B54=""),C54="",J54="" ), "",ROUND((((J54-(IF(I54&gt;0, I54,IF(OR(C54="B", C54= "S"), 'Adjustment Factors'!$C$28,IF(C54="H", 'Adjustment Factors'!$C$29,"Sex Req'd")))))/L54)*205)+IF(I54&gt;0, I54,IF(OR(C54="B", C54= "S"), 'Adjustment Factors'!$C$28,IF(C54="H", 'Adjustment Factors'!$C$29,"Sex Req'd")))+IF(OR(C54="B",C54="S"),LOOKUP(N54,'Adjustment Factors'!$B$7:$B$25,'Adjustment Factors'!$D$7:$D$25),IF(C54="H",LOOKUP(N54,'Adjustment Factors'!$B$7:$B$25,'Adjustment Factors'!$E$7:$E$25),"")),0))</f>
        <v/>
      </c>
      <c r="R54" s="31" t="str">
        <f t="shared" ref="R54:R85" si="13">IF(Q54="","",Q54/$Q$12*100)</f>
        <v/>
      </c>
      <c r="S54" s="32" t="str">
        <f t="shared" si="11"/>
        <v/>
      </c>
      <c r="T54" s="31" t="str">
        <f t="shared" ref="T54:T85" si="14">IF(S54="","",S54/$S$12*100)</f>
        <v/>
      </c>
    </row>
    <row r="55" spans="1:20" x14ac:dyDescent="0.25">
      <c r="A55" s="27"/>
      <c r="B55" s="28"/>
      <c r="C55" s="28"/>
      <c r="D55" s="29"/>
      <c r="E55" s="30"/>
      <c r="F55" s="30"/>
      <c r="G55" s="29"/>
      <c r="H55" s="27"/>
      <c r="I55" s="27"/>
      <c r="J55" s="27"/>
      <c r="K55" s="27"/>
      <c r="L55" s="31" t="str">
        <f t="shared" si="8"/>
        <v/>
      </c>
      <c r="M55" s="31" t="str">
        <f t="shared" si="9"/>
        <v/>
      </c>
      <c r="N55" s="31" t="str">
        <f t="shared" si="10"/>
        <v/>
      </c>
      <c r="O55" s="32" t="str">
        <f>IF(AND(A55="",B55=""), "",IF(I55&gt;0, I55+LOOKUP(N55,'Adjustment Factors'!$B$7:$B$25,'Adjustment Factors'!$C$7:$C$25),IF(OR(C55="B", C55= "S"), 'Adjustment Factors'!$C$28,IF(C55="H", 'Adjustment Factors'!$C$29,"Sex Req'd"))))</f>
        <v/>
      </c>
      <c r="P55" s="31" t="str">
        <f t="shared" si="12"/>
        <v/>
      </c>
      <c r="Q55" s="32" t="str">
        <f>IF(OR(AND(A55="",B55=""),C55="",J55="" ), "",ROUND((((J55-(IF(I55&gt;0, I55,IF(OR(C55="B", C55= "S"), 'Adjustment Factors'!$C$28,IF(C55="H", 'Adjustment Factors'!$C$29,"Sex Req'd")))))/L55)*205)+IF(I55&gt;0, I55,IF(OR(C55="B", C55= "S"), 'Adjustment Factors'!$C$28,IF(C55="H", 'Adjustment Factors'!$C$29,"Sex Req'd")))+IF(OR(C55="B",C55="S"),LOOKUP(N55,'Adjustment Factors'!$B$7:$B$25,'Adjustment Factors'!$D$7:$D$25),IF(C55="H",LOOKUP(N55,'Adjustment Factors'!$B$7:$B$25,'Adjustment Factors'!$E$7:$E$25),"")),0))</f>
        <v/>
      </c>
      <c r="R55" s="31" t="str">
        <f t="shared" si="13"/>
        <v/>
      </c>
      <c r="S55" s="32" t="str">
        <f t="shared" si="11"/>
        <v/>
      </c>
      <c r="T55" s="31" t="str">
        <f t="shared" si="14"/>
        <v/>
      </c>
    </row>
    <row r="56" spans="1:20" x14ac:dyDescent="0.25">
      <c r="A56" s="27"/>
      <c r="B56" s="28"/>
      <c r="C56" s="28"/>
      <c r="D56" s="29"/>
      <c r="E56" s="30"/>
      <c r="F56" s="30"/>
      <c r="G56" s="29"/>
      <c r="H56" s="27"/>
      <c r="I56" s="27"/>
      <c r="J56" s="27"/>
      <c r="K56" s="27"/>
      <c r="L56" s="31" t="str">
        <f t="shared" si="8"/>
        <v/>
      </c>
      <c r="M56" s="31" t="str">
        <f t="shared" si="9"/>
        <v/>
      </c>
      <c r="N56" s="31" t="str">
        <f t="shared" si="10"/>
        <v/>
      </c>
      <c r="O56" s="32" t="str">
        <f>IF(AND(A56="",B56=""), "",IF(I56&gt;0, I56+LOOKUP(N56,'Adjustment Factors'!$B$7:$B$25,'Adjustment Factors'!$C$7:$C$25),IF(OR(C56="B", C56= "S"), 'Adjustment Factors'!$C$28,IF(C56="H", 'Adjustment Factors'!$C$29,"Sex Req'd"))))</f>
        <v/>
      </c>
      <c r="P56" s="31" t="str">
        <f t="shared" si="12"/>
        <v/>
      </c>
      <c r="Q56" s="32" t="str">
        <f>IF(OR(AND(A56="",B56=""),C56="",J56="" ), "",ROUND((((J56-(IF(I56&gt;0, I56,IF(OR(C56="B", C56= "S"), 'Adjustment Factors'!$C$28,IF(C56="H", 'Adjustment Factors'!$C$29,"Sex Req'd")))))/L56)*205)+IF(I56&gt;0, I56,IF(OR(C56="B", C56= "S"), 'Adjustment Factors'!$C$28,IF(C56="H", 'Adjustment Factors'!$C$29,"Sex Req'd")))+IF(OR(C56="B",C56="S"),LOOKUP(N56,'Adjustment Factors'!$B$7:$B$25,'Adjustment Factors'!$D$7:$D$25),IF(C56="H",LOOKUP(N56,'Adjustment Factors'!$B$7:$B$25,'Adjustment Factors'!$E$7:$E$25),"")),0))</f>
        <v/>
      </c>
      <c r="R56" s="31" t="str">
        <f t="shared" si="13"/>
        <v/>
      </c>
      <c r="S56" s="32" t="str">
        <f t="shared" si="11"/>
        <v/>
      </c>
      <c r="T56" s="31" t="str">
        <f t="shared" si="14"/>
        <v/>
      </c>
    </row>
    <row r="57" spans="1:20" x14ac:dyDescent="0.25">
      <c r="A57" s="27"/>
      <c r="B57" s="28"/>
      <c r="C57" s="28"/>
      <c r="D57" s="29"/>
      <c r="E57" s="30"/>
      <c r="F57" s="30"/>
      <c r="G57" s="29"/>
      <c r="H57" s="27"/>
      <c r="I57" s="27"/>
      <c r="J57" s="27"/>
      <c r="K57" s="27"/>
      <c r="L57" s="31" t="str">
        <f t="shared" si="8"/>
        <v/>
      </c>
      <c r="M57" s="31" t="str">
        <f t="shared" si="9"/>
        <v/>
      </c>
      <c r="N57" s="31" t="str">
        <f t="shared" si="10"/>
        <v/>
      </c>
      <c r="O57" s="32" t="str">
        <f>IF(AND(A57="",B57=""), "",IF(I57&gt;0, I57+LOOKUP(N57,'Adjustment Factors'!$B$7:$B$25,'Adjustment Factors'!$C$7:$C$25),IF(OR(C57="B", C57= "S"), 'Adjustment Factors'!$C$28,IF(C57="H", 'Adjustment Factors'!$C$29,"Sex Req'd"))))</f>
        <v/>
      </c>
      <c r="P57" s="31" t="str">
        <f t="shared" si="12"/>
        <v/>
      </c>
      <c r="Q57" s="32" t="str">
        <f>IF(OR(AND(A57="",B57=""),C57="",J57="" ), "",ROUND((((J57-(IF(I57&gt;0, I57,IF(OR(C57="B", C57= "S"), 'Adjustment Factors'!$C$28,IF(C57="H", 'Adjustment Factors'!$C$29,"Sex Req'd")))))/L57)*205)+IF(I57&gt;0, I57,IF(OR(C57="B", C57= "S"), 'Adjustment Factors'!$C$28,IF(C57="H", 'Adjustment Factors'!$C$29,"Sex Req'd")))+IF(OR(C57="B",C57="S"),LOOKUP(N57,'Adjustment Factors'!$B$7:$B$25,'Adjustment Factors'!$D$7:$D$25),IF(C57="H",LOOKUP(N57,'Adjustment Factors'!$B$7:$B$25,'Adjustment Factors'!$E$7:$E$25),"")),0))</f>
        <v/>
      </c>
      <c r="R57" s="31" t="str">
        <f t="shared" si="13"/>
        <v/>
      </c>
      <c r="S57" s="32" t="str">
        <f t="shared" si="11"/>
        <v/>
      </c>
      <c r="T57" s="31" t="str">
        <f t="shared" si="14"/>
        <v/>
      </c>
    </row>
    <row r="58" spans="1:20" x14ac:dyDescent="0.25">
      <c r="A58" s="27"/>
      <c r="B58" s="28"/>
      <c r="C58" s="28"/>
      <c r="D58" s="29"/>
      <c r="E58" s="30"/>
      <c r="F58" s="30"/>
      <c r="G58" s="29"/>
      <c r="H58" s="27"/>
      <c r="I58" s="27"/>
      <c r="J58" s="27"/>
      <c r="K58" s="27"/>
      <c r="L58" s="31" t="str">
        <f t="shared" si="8"/>
        <v/>
      </c>
      <c r="M58" s="31" t="str">
        <f t="shared" si="9"/>
        <v/>
      </c>
      <c r="N58" s="31" t="str">
        <f t="shared" si="10"/>
        <v/>
      </c>
      <c r="O58" s="32" t="str">
        <f>IF(AND(A58="",B58=""), "",IF(I58&gt;0, I58+LOOKUP(N58,'Adjustment Factors'!$B$7:$B$25,'Adjustment Factors'!$C$7:$C$25),IF(OR(C58="B", C58= "S"), 'Adjustment Factors'!$C$28,IF(C58="H", 'Adjustment Factors'!$C$29,"Sex Req'd"))))</f>
        <v/>
      </c>
      <c r="P58" s="31" t="str">
        <f t="shared" si="12"/>
        <v/>
      </c>
      <c r="Q58" s="32" t="str">
        <f>IF(OR(AND(A58="",B58=""),C58="",J58="" ), "",ROUND((((J58-(IF(I58&gt;0, I58,IF(OR(C58="B", C58= "S"), 'Adjustment Factors'!$C$28,IF(C58="H", 'Adjustment Factors'!$C$29,"Sex Req'd")))))/L58)*205)+IF(I58&gt;0, I58,IF(OR(C58="B", C58= "S"), 'Adjustment Factors'!$C$28,IF(C58="H", 'Adjustment Factors'!$C$29,"Sex Req'd")))+IF(OR(C58="B",C58="S"),LOOKUP(N58,'Adjustment Factors'!$B$7:$B$25,'Adjustment Factors'!$D$7:$D$25),IF(C58="H",LOOKUP(N58,'Adjustment Factors'!$B$7:$B$25,'Adjustment Factors'!$E$7:$E$25),"")),0))</f>
        <v/>
      </c>
      <c r="R58" s="31" t="str">
        <f t="shared" si="13"/>
        <v/>
      </c>
      <c r="S58" s="32" t="str">
        <f t="shared" si="11"/>
        <v/>
      </c>
      <c r="T58" s="31" t="str">
        <f t="shared" si="14"/>
        <v/>
      </c>
    </row>
    <row r="59" spans="1:20" x14ac:dyDescent="0.25">
      <c r="A59" s="27"/>
      <c r="B59" s="28"/>
      <c r="C59" s="28"/>
      <c r="D59" s="29"/>
      <c r="E59" s="30"/>
      <c r="F59" s="30"/>
      <c r="G59" s="29"/>
      <c r="H59" s="27"/>
      <c r="I59" s="27"/>
      <c r="J59" s="27"/>
      <c r="K59" s="27"/>
      <c r="L59" s="31" t="str">
        <f t="shared" si="8"/>
        <v/>
      </c>
      <c r="M59" s="31" t="str">
        <f t="shared" si="9"/>
        <v/>
      </c>
      <c r="N59" s="31" t="str">
        <f t="shared" si="10"/>
        <v/>
      </c>
      <c r="O59" s="32" t="str">
        <f>IF(AND(A59="",B59=""), "",IF(I59&gt;0, I59+LOOKUP(N59,'Adjustment Factors'!$B$7:$B$25,'Adjustment Factors'!$C$7:$C$25),IF(OR(C59="B", C59= "S"), 'Adjustment Factors'!$C$28,IF(C59="H", 'Adjustment Factors'!$C$29,"Sex Req'd"))))</f>
        <v/>
      </c>
      <c r="P59" s="31" t="str">
        <f t="shared" si="12"/>
        <v/>
      </c>
      <c r="Q59" s="32" t="str">
        <f>IF(OR(AND(A59="",B59=""),C59="",J59="" ), "",ROUND((((J59-(IF(I59&gt;0, I59,IF(OR(C59="B", C59= "S"), 'Adjustment Factors'!$C$28,IF(C59="H", 'Adjustment Factors'!$C$29,"Sex Req'd")))))/L59)*205)+IF(I59&gt;0, I59,IF(OR(C59="B", C59= "S"), 'Adjustment Factors'!$C$28,IF(C59="H", 'Adjustment Factors'!$C$29,"Sex Req'd")))+IF(OR(C59="B",C59="S"),LOOKUP(N59,'Adjustment Factors'!$B$7:$B$25,'Adjustment Factors'!$D$7:$D$25),IF(C59="H",LOOKUP(N59,'Adjustment Factors'!$B$7:$B$25,'Adjustment Factors'!$E$7:$E$25),"")),0))</f>
        <v/>
      </c>
      <c r="R59" s="31" t="str">
        <f t="shared" si="13"/>
        <v/>
      </c>
      <c r="S59" s="32" t="str">
        <f t="shared" si="11"/>
        <v/>
      </c>
      <c r="T59" s="31" t="str">
        <f t="shared" si="14"/>
        <v/>
      </c>
    </row>
    <row r="60" spans="1:20" x14ac:dyDescent="0.25">
      <c r="A60" s="27"/>
      <c r="B60" s="28"/>
      <c r="C60" s="28"/>
      <c r="D60" s="29"/>
      <c r="E60" s="30"/>
      <c r="F60" s="30"/>
      <c r="G60" s="29"/>
      <c r="H60" s="27"/>
      <c r="I60" s="27"/>
      <c r="J60" s="27"/>
      <c r="K60" s="27"/>
      <c r="L60" s="31" t="str">
        <f t="shared" si="8"/>
        <v/>
      </c>
      <c r="M60" s="31" t="str">
        <f t="shared" si="9"/>
        <v/>
      </c>
      <c r="N60" s="31" t="str">
        <f t="shared" si="10"/>
        <v/>
      </c>
      <c r="O60" s="32" t="str">
        <f>IF(AND(A60="",B60=""), "",IF(I60&gt;0, I60+LOOKUP(N60,'Adjustment Factors'!$B$7:$B$25,'Adjustment Factors'!$C$7:$C$25),IF(OR(C60="B", C60= "S"), 'Adjustment Factors'!$C$28,IF(C60="H", 'Adjustment Factors'!$C$29,"Sex Req'd"))))</f>
        <v/>
      </c>
      <c r="P60" s="31" t="str">
        <f t="shared" si="12"/>
        <v/>
      </c>
      <c r="Q60" s="32" t="str">
        <f>IF(OR(AND(A60="",B60=""),C60="",J60="" ), "",ROUND((((J60-(IF(I60&gt;0, I60,IF(OR(C60="B", C60= "S"), 'Adjustment Factors'!$C$28,IF(C60="H", 'Adjustment Factors'!$C$29,"Sex Req'd")))))/L60)*205)+IF(I60&gt;0, I60,IF(OR(C60="B", C60= "S"), 'Adjustment Factors'!$C$28,IF(C60="H", 'Adjustment Factors'!$C$29,"Sex Req'd")))+IF(OR(C60="B",C60="S"),LOOKUP(N60,'Adjustment Factors'!$B$7:$B$25,'Adjustment Factors'!$D$7:$D$25),IF(C60="H",LOOKUP(N60,'Adjustment Factors'!$B$7:$B$25,'Adjustment Factors'!$E$7:$E$25),"")),0))</f>
        <v/>
      </c>
      <c r="R60" s="31" t="str">
        <f t="shared" si="13"/>
        <v/>
      </c>
      <c r="S60" s="32" t="str">
        <f t="shared" si="11"/>
        <v/>
      </c>
      <c r="T60" s="31" t="str">
        <f t="shared" si="14"/>
        <v/>
      </c>
    </row>
    <row r="61" spans="1:20" x14ac:dyDescent="0.25">
      <c r="A61" s="27"/>
      <c r="B61" s="28"/>
      <c r="C61" s="28"/>
      <c r="D61" s="29"/>
      <c r="E61" s="30"/>
      <c r="F61" s="30"/>
      <c r="G61" s="29"/>
      <c r="H61" s="27"/>
      <c r="I61" s="27"/>
      <c r="J61" s="27"/>
      <c r="K61" s="27"/>
      <c r="L61" s="31" t="str">
        <f t="shared" si="8"/>
        <v/>
      </c>
      <c r="M61" s="31" t="str">
        <f t="shared" si="9"/>
        <v/>
      </c>
      <c r="N61" s="31" t="str">
        <f t="shared" si="10"/>
        <v/>
      </c>
      <c r="O61" s="32" t="str">
        <f>IF(AND(A61="",B61=""), "",IF(I61&gt;0, I61+LOOKUP(N61,'Adjustment Factors'!$B$7:$B$25,'Adjustment Factors'!$C$7:$C$25),IF(OR(C61="B", C61= "S"), 'Adjustment Factors'!$C$28,IF(C61="H", 'Adjustment Factors'!$C$29,"Sex Req'd"))))</f>
        <v/>
      </c>
      <c r="P61" s="31" t="str">
        <f t="shared" si="12"/>
        <v/>
      </c>
      <c r="Q61" s="32" t="str">
        <f>IF(OR(AND(A61="",B61=""),C61="",J61="" ), "",ROUND((((J61-(IF(I61&gt;0, I61,IF(OR(C61="B", C61= "S"), 'Adjustment Factors'!$C$28,IF(C61="H", 'Adjustment Factors'!$C$29,"Sex Req'd")))))/L61)*205)+IF(I61&gt;0, I61,IF(OR(C61="B", C61= "S"), 'Adjustment Factors'!$C$28,IF(C61="H", 'Adjustment Factors'!$C$29,"Sex Req'd")))+IF(OR(C61="B",C61="S"),LOOKUP(N61,'Adjustment Factors'!$B$7:$B$25,'Adjustment Factors'!$D$7:$D$25),IF(C61="H",LOOKUP(N61,'Adjustment Factors'!$B$7:$B$25,'Adjustment Factors'!$E$7:$E$25),"")),0))</f>
        <v/>
      </c>
      <c r="R61" s="31" t="str">
        <f t="shared" si="13"/>
        <v/>
      </c>
      <c r="S61" s="32" t="str">
        <f t="shared" si="11"/>
        <v/>
      </c>
      <c r="T61" s="31" t="str">
        <f t="shared" si="14"/>
        <v/>
      </c>
    </row>
    <row r="62" spans="1:20" x14ac:dyDescent="0.25">
      <c r="A62" s="27"/>
      <c r="B62" s="28"/>
      <c r="C62" s="28"/>
      <c r="D62" s="29"/>
      <c r="E62" s="30"/>
      <c r="F62" s="30"/>
      <c r="G62" s="29"/>
      <c r="H62" s="27"/>
      <c r="I62" s="27"/>
      <c r="J62" s="27"/>
      <c r="K62" s="27"/>
      <c r="L62" s="31" t="str">
        <f t="shared" si="8"/>
        <v/>
      </c>
      <c r="M62" s="31" t="str">
        <f t="shared" si="9"/>
        <v/>
      </c>
      <c r="N62" s="31" t="str">
        <f t="shared" si="10"/>
        <v/>
      </c>
      <c r="O62" s="32" t="str">
        <f>IF(AND(A62="",B62=""), "",IF(I62&gt;0, I62+LOOKUP(N62,'Adjustment Factors'!$B$7:$B$25,'Adjustment Factors'!$C$7:$C$25),IF(OR(C62="B", C62= "S"), 'Adjustment Factors'!$C$28,IF(C62="H", 'Adjustment Factors'!$C$29,"Sex Req'd"))))</f>
        <v/>
      </c>
      <c r="P62" s="31" t="str">
        <f t="shared" si="12"/>
        <v/>
      </c>
      <c r="Q62" s="32" t="str">
        <f>IF(OR(AND(A62="",B62=""),C62="",J62="" ), "",ROUND((((J62-(IF(I62&gt;0, I62,IF(OR(C62="B", C62= "S"), 'Adjustment Factors'!$C$28,IF(C62="H", 'Adjustment Factors'!$C$29,"Sex Req'd")))))/L62)*205)+IF(I62&gt;0, I62,IF(OR(C62="B", C62= "S"), 'Adjustment Factors'!$C$28,IF(C62="H", 'Adjustment Factors'!$C$29,"Sex Req'd")))+IF(OR(C62="B",C62="S"),LOOKUP(N62,'Adjustment Factors'!$B$7:$B$25,'Adjustment Factors'!$D$7:$D$25),IF(C62="H",LOOKUP(N62,'Adjustment Factors'!$B$7:$B$25,'Adjustment Factors'!$E$7:$E$25),"")),0))</f>
        <v/>
      </c>
      <c r="R62" s="31" t="str">
        <f t="shared" si="13"/>
        <v/>
      </c>
      <c r="S62" s="32" t="str">
        <f t="shared" si="11"/>
        <v/>
      </c>
      <c r="T62" s="31" t="str">
        <f t="shared" si="14"/>
        <v/>
      </c>
    </row>
    <row r="63" spans="1:20" x14ac:dyDescent="0.25">
      <c r="A63" s="27"/>
      <c r="B63" s="28"/>
      <c r="C63" s="28"/>
      <c r="D63" s="29"/>
      <c r="E63" s="30"/>
      <c r="F63" s="30"/>
      <c r="G63" s="29"/>
      <c r="H63" s="27"/>
      <c r="I63" s="27"/>
      <c r="J63" s="27"/>
      <c r="K63" s="27"/>
      <c r="L63" s="31" t="str">
        <f t="shared" si="8"/>
        <v/>
      </c>
      <c r="M63" s="31" t="str">
        <f t="shared" si="9"/>
        <v/>
      </c>
      <c r="N63" s="31" t="str">
        <f t="shared" si="10"/>
        <v/>
      </c>
      <c r="O63" s="32" t="str">
        <f>IF(AND(A63="",B63=""), "",IF(I63&gt;0, I63+LOOKUP(N63,'Adjustment Factors'!$B$7:$B$25,'Adjustment Factors'!$C$7:$C$25),IF(OR(C63="B", C63= "S"), 'Adjustment Factors'!$C$28,IF(C63="H", 'Adjustment Factors'!$C$29,"Sex Req'd"))))</f>
        <v/>
      </c>
      <c r="P63" s="31" t="str">
        <f t="shared" si="12"/>
        <v/>
      </c>
      <c r="Q63" s="32" t="str">
        <f>IF(OR(AND(A63="",B63=""),C63="",J63="" ), "",ROUND((((J63-(IF(I63&gt;0, I63,IF(OR(C63="B", C63= "S"), 'Adjustment Factors'!$C$28,IF(C63="H", 'Adjustment Factors'!$C$29,"Sex Req'd")))))/L63)*205)+IF(I63&gt;0, I63,IF(OR(C63="B", C63= "S"), 'Adjustment Factors'!$C$28,IF(C63="H", 'Adjustment Factors'!$C$29,"Sex Req'd")))+IF(OR(C63="B",C63="S"),LOOKUP(N63,'Adjustment Factors'!$B$7:$B$25,'Adjustment Factors'!$D$7:$D$25),IF(C63="H",LOOKUP(N63,'Adjustment Factors'!$B$7:$B$25,'Adjustment Factors'!$E$7:$E$25),"")),0))</f>
        <v/>
      </c>
      <c r="R63" s="31" t="str">
        <f t="shared" si="13"/>
        <v/>
      </c>
      <c r="S63" s="32" t="str">
        <f t="shared" si="11"/>
        <v/>
      </c>
      <c r="T63" s="31" t="str">
        <f t="shared" si="14"/>
        <v/>
      </c>
    </row>
    <row r="64" spans="1:20" x14ac:dyDescent="0.25">
      <c r="A64" s="27"/>
      <c r="B64" s="28"/>
      <c r="C64" s="28"/>
      <c r="D64" s="29"/>
      <c r="E64" s="30"/>
      <c r="F64" s="30"/>
      <c r="G64" s="29"/>
      <c r="H64" s="27"/>
      <c r="I64" s="27"/>
      <c r="J64" s="27"/>
      <c r="K64" s="27"/>
      <c r="L64" s="31" t="str">
        <f t="shared" si="8"/>
        <v/>
      </c>
      <c r="M64" s="31" t="str">
        <f t="shared" si="9"/>
        <v/>
      </c>
      <c r="N64" s="31" t="str">
        <f t="shared" si="10"/>
        <v/>
      </c>
      <c r="O64" s="32" t="str">
        <f>IF(AND(A64="",B64=""), "",IF(I64&gt;0, I64+LOOKUP(N64,'Adjustment Factors'!$B$7:$B$25,'Adjustment Factors'!$C$7:$C$25),IF(OR(C64="B", C64= "S"), 'Adjustment Factors'!$C$28,IF(C64="H", 'Adjustment Factors'!$C$29,"Sex Req'd"))))</f>
        <v/>
      </c>
      <c r="P64" s="31" t="str">
        <f t="shared" si="12"/>
        <v/>
      </c>
      <c r="Q64" s="32" t="str">
        <f>IF(OR(AND(A64="",B64=""),C64="",J64="" ), "",ROUND((((J64-(IF(I64&gt;0, I64,IF(OR(C64="B", C64= "S"), 'Adjustment Factors'!$C$28,IF(C64="H", 'Adjustment Factors'!$C$29,"Sex Req'd")))))/L64)*205)+IF(I64&gt;0, I64,IF(OR(C64="B", C64= "S"), 'Adjustment Factors'!$C$28,IF(C64="H", 'Adjustment Factors'!$C$29,"Sex Req'd")))+IF(OR(C64="B",C64="S"),LOOKUP(N64,'Adjustment Factors'!$B$7:$B$25,'Adjustment Factors'!$D$7:$D$25),IF(C64="H",LOOKUP(N64,'Adjustment Factors'!$B$7:$B$25,'Adjustment Factors'!$E$7:$E$25),"")),0))</f>
        <v/>
      </c>
      <c r="R64" s="31" t="str">
        <f t="shared" si="13"/>
        <v/>
      </c>
      <c r="S64" s="32" t="str">
        <f t="shared" si="11"/>
        <v/>
      </c>
      <c r="T64" s="31" t="str">
        <f t="shared" si="14"/>
        <v/>
      </c>
    </row>
    <row r="65" spans="1:20" x14ac:dyDescent="0.25">
      <c r="A65" s="27"/>
      <c r="B65" s="28"/>
      <c r="C65" s="28"/>
      <c r="D65" s="29"/>
      <c r="E65" s="30"/>
      <c r="F65" s="30"/>
      <c r="G65" s="29"/>
      <c r="H65" s="27"/>
      <c r="I65" s="27"/>
      <c r="J65" s="27"/>
      <c r="K65" s="27"/>
      <c r="L65" s="31" t="str">
        <f t="shared" si="8"/>
        <v/>
      </c>
      <c r="M65" s="31" t="str">
        <f t="shared" si="9"/>
        <v/>
      </c>
      <c r="N65" s="31" t="str">
        <f t="shared" si="10"/>
        <v/>
      </c>
      <c r="O65" s="32" t="str">
        <f>IF(AND(A65="",B65=""), "",IF(I65&gt;0, I65+LOOKUP(N65,'Adjustment Factors'!$B$7:$B$25,'Adjustment Factors'!$C$7:$C$25),IF(OR(C65="B", C65= "S"), 'Adjustment Factors'!$C$28,IF(C65="H", 'Adjustment Factors'!$C$29,"Sex Req'd"))))</f>
        <v/>
      </c>
      <c r="P65" s="31" t="str">
        <f t="shared" si="12"/>
        <v/>
      </c>
      <c r="Q65" s="32" t="str">
        <f>IF(OR(AND(A65="",B65=""),C65="",J65="" ), "",ROUND((((J65-(IF(I65&gt;0, I65,IF(OR(C65="B", C65= "S"), 'Adjustment Factors'!$C$28,IF(C65="H", 'Adjustment Factors'!$C$29,"Sex Req'd")))))/L65)*205)+IF(I65&gt;0, I65,IF(OR(C65="B", C65= "S"), 'Adjustment Factors'!$C$28,IF(C65="H", 'Adjustment Factors'!$C$29,"Sex Req'd")))+IF(OR(C65="B",C65="S"),LOOKUP(N65,'Adjustment Factors'!$B$7:$B$25,'Adjustment Factors'!$D$7:$D$25),IF(C65="H",LOOKUP(N65,'Adjustment Factors'!$B$7:$B$25,'Adjustment Factors'!$E$7:$E$25),"")),0))</f>
        <v/>
      </c>
      <c r="R65" s="31" t="str">
        <f t="shared" si="13"/>
        <v/>
      </c>
      <c r="S65" s="32" t="str">
        <f t="shared" si="11"/>
        <v/>
      </c>
      <c r="T65" s="31" t="str">
        <f t="shared" si="14"/>
        <v/>
      </c>
    </row>
    <row r="66" spans="1:20" x14ac:dyDescent="0.25">
      <c r="A66" s="27"/>
      <c r="B66" s="28"/>
      <c r="C66" s="28"/>
      <c r="D66" s="29"/>
      <c r="E66" s="30"/>
      <c r="F66" s="30"/>
      <c r="G66" s="29"/>
      <c r="H66" s="27"/>
      <c r="I66" s="27"/>
      <c r="J66" s="27"/>
      <c r="K66" s="27"/>
      <c r="L66" s="31" t="str">
        <f t="shared" si="8"/>
        <v/>
      </c>
      <c r="M66" s="31" t="str">
        <f t="shared" si="9"/>
        <v/>
      </c>
      <c r="N66" s="31" t="str">
        <f t="shared" si="10"/>
        <v/>
      </c>
      <c r="O66" s="32" t="str">
        <f>IF(AND(A66="",B66=""), "",IF(I66&gt;0, I66+LOOKUP(N66,'Adjustment Factors'!$B$7:$B$25,'Adjustment Factors'!$C$7:$C$25),IF(OR(C66="B", C66= "S"), 'Adjustment Factors'!$C$28,IF(C66="H", 'Adjustment Factors'!$C$29,"Sex Req'd"))))</f>
        <v/>
      </c>
      <c r="P66" s="31" t="str">
        <f t="shared" si="12"/>
        <v/>
      </c>
      <c r="Q66" s="32" t="str">
        <f>IF(OR(AND(A66="",B66=""),C66="",J66="" ), "",ROUND((((J66-(IF(I66&gt;0, I66,IF(OR(C66="B", C66= "S"), 'Adjustment Factors'!$C$28,IF(C66="H", 'Adjustment Factors'!$C$29,"Sex Req'd")))))/L66)*205)+IF(I66&gt;0, I66,IF(OR(C66="B", C66= "S"), 'Adjustment Factors'!$C$28,IF(C66="H", 'Adjustment Factors'!$C$29,"Sex Req'd")))+IF(OR(C66="B",C66="S"),LOOKUP(N66,'Adjustment Factors'!$B$7:$B$25,'Adjustment Factors'!$D$7:$D$25),IF(C66="H",LOOKUP(N66,'Adjustment Factors'!$B$7:$B$25,'Adjustment Factors'!$E$7:$E$25),"")),0))</f>
        <v/>
      </c>
      <c r="R66" s="31" t="str">
        <f t="shared" si="13"/>
        <v/>
      </c>
      <c r="S66" s="32" t="str">
        <f t="shared" si="11"/>
        <v/>
      </c>
      <c r="T66" s="31" t="str">
        <f t="shared" si="14"/>
        <v/>
      </c>
    </row>
    <row r="67" spans="1:20" x14ac:dyDescent="0.25">
      <c r="A67" s="27"/>
      <c r="B67" s="28"/>
      <c r="C67" s="28"/>
      <c r="D67" s="29"/>
      <c r="E67" s="30"/>
      <c r="F67" s="30"/>
      <c r="G67" s="29"/>
      <c r="H67" s="27"/>
      <c r="I67" s="27"/>
      <c r="J67" s="27"/>
      <c r="K67" s="27"/>
      <c r="L67" s="31" t="str">
        <f t="shared" si="8"/>
        <v/>
      </c>
      <c r="M67" s="31" t="str">
        <f t="shared" si="9"/>
        <v/>
      </c>
      <c r="N67" s="31" t="str">
        <f t="shared" si="10"/>
        <v/>
      </c>
      <c r="O67" s="32" t="str">
        <f>IF(AND(A67="",B67=""), "",IF(I67&gt;0, I67+LOOKUP(N67,'Adjustment Factors'!$B$7:$B$25,'Adjustment Factors'!$C$7:$C$25),IF(OR(C67="B", C67= "S"), 'Adjustment Factors'!$C$28,IF(C67="H", 'Adjustment Factors'!$C$29,"Sex Req'd"))))</f>
        <v/>
      </c>
      <c r="P67" s="31" t="str">
        <f t="shared" si="12"/>
        <v/>
      </c>
      <c r="Q67" s="32" t="str">
        <f>IF(OR(AND(A67="",B67=""),C67="",J67="" ), "",ROUND((((J67-(IF(I67&gt;0, I67,IF(OR(C67="B", C67= "S"), 'Adjustment Factors'!$C$28,IF(C67="H", 'Adjustment Factors'!$C$29,"Sex Req'd")))))/L67)*205)+IF(I67&gt;0, I67,IF(OR(C67="B", C67= "S"), 'Adjustment Factors'!$C$28,IF(C67="H", 'Adjustment Factors'!$C$29,"Sex Req'd")))+IF(OR(C67="B",C67="S"),LOOKUP(N67,'Adjustment Factors'!$B$7:$B$25,'Adjustment Factors'!$D$7:$D$25),IF(C67="H",LOOKUP(N67,'Adjustment Factors'!$B$7:$B$25,'Adjustment Factors'!$E$7:$E$25),"")),0))</f>
        <v/>
      </c>
      <c r="R67" s="31" t="str">
        <f t="shared" si="13"/>
        <v/>
      </c>
      <c r="S67" s="32" t="str">
        <f t="shared" si="11"/>
        <v/>
      </c>
      <c r="T67" s="31" t="str">
        <f t="shared" si="14"/>
        <v/>
      </c>
    </row>
    <row r="68" spans="1:20" x14ac:dyDescent="0.25">
      <c r="A68" s="27"/>
      <c r="B68" s="28"/>
      <c r="C68" s="28"/>
      <c r="D68" s="29"/>
      <c r="E68" s="30"/>
      <c r="F68" s="30"/>
      <c r="G68" s="29"/>
      <c r="H68" s="27"/>
      <c r="I68" s="27"/>
      <c r="J68" s="27"/>
      <c r="K68" s="27"/>
      <c r="L68" s="31" t="str">
        <f t="shared" si="8"/>
        <v/>
      </c>
      <c r="M68" s="31" t="str">
        <f t="shared" si="9"/>
        <v/>
      </c>
      <c r="N68" s="31" t="str">
        <f t="shared" si="10"/>
        <v/>
      </c>
      <c r="O68" s="32" t="str">
        <f>IF(AND(A68="",B68=""), "",IF(I68&gt;0, I68+LOOKUP(N68,'Adjustment Factors'!$B$7:$B$25,'Adjustment Factors'!$C$7:$C$25),IF(OR(C68="B", C68= "S"), 'Adjustment Factors'!$C$28,IF(C68="H", 'Adjustment Factors'!$C$29,"Sex Req'd"))))</f>
        <v/>
      </c>
      <c r="P68" s="31" t="str">
        <f t="shared" si="12"/>
        <v/>
      </c>
      <c r="Q68" s="32" t="str">
        <f>IF(OR(AND(A68="",B68=""),C68="",J68="" ), "",ROUND((((J68-(IF(I68&gt;0, I68,IF(OR(C68="B", C68= "S"), 'Adjustment Factors'!$C$28,IF(C68="H", 'Adjustment Factors'!$C$29,"Sex Req'd")))))/L68)*205)+IF(I68&gt;0, I68,IF(OR(C68="B", C68= "S"), 'Adjustment Factors'!$C$28,IF(C68="H", 'Adjustment Factors'!$C$29,"Sex Req'd")))+IF(OR(C68="B",C68="S"),LOOKUP(N68,'Adjustment Factors'!$B$7:$B$25,'Adjustment Factors'!$D$7:$D$25),IF(C68="H",LOOKUP(N68,'Adjustment Factors'!$B$7:$B$25,'Adjustment Factors'!$E$7:$E$25),"")),0))</f>
        <v/>
      </c>
      <c r="R68" s="31" t="str">
        <f t="shared" si="13"/>
        <v/>
      </c>
      <c r="S68" s="32" t="str">
        <f t="shared" si="11"/>
        <v/>
      </c>
      <c r="T68" s="31" t="str">
        <f t="shared" si="14"/>
        <v/>
      </c>
    </row>
    <row r="69" spans="1:20" x14ac:dyDescent="0.25">
      <c r="A69" s="27"/>
      <c r="B69" s="28"/>
      <c r="C69" s="28"/>
      <c r="D69" s="29"/>
      <c r="E69" s="30"/>
      <c r="F69" s="30"/>
      <c r="G69" s="29"/>
      <c r="H69" s="27"/>
      <c r="I69" s="27"/>
      <c r="J69" s="27"/>
      <c r="K69" s="27"/>
      <c r="L69" s="31" t="str">
        <f t="shared" si="8"/>
        <v/>
      </c>
      <c r="M69" s="31" t="str">
        <f t="shared" si="9"/>
        <v/>
      </c>
      <c r="N69" s="31" t="str">
        <f t="shared" si="10"/>
        <v/>
      </c>
      <c r="O69" s="32" t="str">
        <f>IF(AND(A69="",B69=""), "",IF(I69&gt;0, I69+LOOKUP(N69,'Adjustment Factors'!$B$7:$B$25,'Adjustment Factors'!$C$7:$C$25),IF(OR(C69="B", C69= "S"), 'Adjustment Factors'!$C$28,IF(C69="H", 'Adjustment Factors'!$C$29,"Sex Req'd"))))</f>
        <v/>
      </c>
      <c r="P69" s="31" t="str">
        <f t="shared" si="12"/>
        <v/>
      </c>
      <c r="Q69" s="32" t="str">
        <f>IF(OR(AND(A69="",B69=""),C69="",J69="" ), "",ROUND((((J69-(IF(I69&gt;0, I69,IF(OR(C69="B", C69= "S"), 'Adjustment Factors'!$C$28,IF(C69="H", 'Adjustment Factors'!$C$29,"Sex Req'd")))))/L69)*205)+IF(I69&gt;0, I69,IF(OR(C69="B", C69= "S"), 'Adjustment Factors'!$C$28,IF(C69="H", 'Adjustment Factors'!$C$29,"Sex Req'd")))+IF(OR(C69="B",C69="S"),LOOKUP(N69,'Adjustment Factors'!$B$7:$B$25,'Adjustment Factors'!$D$7:$D$25),IF(C69="H",LOOKUP(N69,'Adjustment Factors'!$B$7:$B$25,'Adjustment Factors'!$E$7:$E$25),"")),0))</f>
        <v/>
      </c>
      <c r="R69" s="31" t="str">
        <f t="shared" si="13"/>
        <v/>
      </c>
      <c r="S69" s="32" t="str">
        <f t="shared" si="11"/>
        <v/>
      </c>
      <c r="T69" s="31" t="str">
        <f t="shared" si="14"/>
        <v/>
      </c>
    </row>
    <row r="70" spans="1:20" x14ac:dyDescent="0.25">
      <c r="A70" s="27"/>
      <c r="B70" s="28"/>
      <c r="C70" s="28"/>
      <c r="D70" s="29"/>
      <c r="E70" s="30"/>
      <c r="F70" s="30"/>
      <c r="G70" s="29"/>
      <c r="H70" s="27"/>
      <c r="I70" s="27"/>
      <c r="J70" s="27"/>
      <c r="K70" s="27"/>
      <c r="L70" s="31" t="str">
        <f t="shared" si="8"/>
        <v/>
      </c>
      <c r="M70" s="31" t="str">
        <f t="shared" si="9"/>
        <v/>
      </c>
      <c r="N70" s="31" t="str">
        <f t="shared" si="10"/>
        <v/>
      </c>
      <c r="O70" s="32" t="str">
        <f>IF(AND(A70="",B70=""), "",IF(I70&gt;0, I70+LOOKUP(N70,'Adjustment Factors'!$B$7:$B$25,'Adjustment Factors'!$C$7:$C$25),IF(OR(C70="B", C70= "S"), 'Adjustment Factors'!$C$28,IF(C70="H", 'Adjustment Factors'!$C$29,"Sex Req'd"))))</f>
        <v/>
      </c>
      <c r="P70" s="31" t="str">
        <f t="shared" si="12"/>
        <v/>
      </c>
      <c r="Q70" s="32" t="str">
        <f>IF(OR(AND(A70="",B70=""),C70="",J70="" ), "",ROUND((((J70-(IF(I70&gt;0, I70,IF(OR(C70="B", C70= "S"), 'Adjustment Factors'!$C$28,IF(C70="H", 'Adjustment Factors'!$C$29,"Sex Req'd")))))/L70)*205)+IF(I70&gt;0, I70,IF(OR(C70="B", C70= "S"), 'Adjustment Factors'!$C$28,IF(C70="H", 'Adjustment Factors'!$C$29,"Sex Req'd")))+IF(OR(C70="B",C70="S"),LOOKUP(N70,'Adjustment Factors'!$B$7:$B$25,'Adjustment Factors'!$D$7:$D$25),IF(C70="H",LOOKUP(N70,'Adjustment Factors'!$B$7:$B$25,'Adjustment Factors'!$E$7:$E$25),"")),0))</f>
        <v/>
      </c>
      <c r="R70" s="31" t="str">
        <f t="shared" si="13"/>
        <v/>
      </c>
      <c r="S70" s="32" t="str">
        <f t="shared" si="11"/>
        <v/>
      </c>
      <c r="T70" s="31" t="str">
        <f t="shared" si="14"/>
        <v/>
      </c>
    </row>
    <row r="71" spans="1:20" x14ac:dyDescent="0.25">
      <c r="A71" s="27"/>
      <c r="B71" s="28"/>
      <c r="C71" s="28"/>
      <c r="D71" s="29"/>
      <c r="E71" s="30"/>
      <c r="F71" s="30"/>
      <c r="G71" s="29"/>
      <c r="H71" s="27"/>
      <c r="I71" s="27"/>
      <c r="J71" s="27"/>
      <c r="K71" s="27"/>
      <c r="L71" s="31" t="str">
        <f t="shared" si="8"/>
        <v/>
      </c>
      <c r="M71" s="31" t="str">
        <f t="shared" si="9"/>
        <v/>
      </c>
      <c r="N71" s="31" t="str">
        <f t="shared" si="10"/>
        <v/>
      </c>
      <c r="O71" s="32" t="str">
        <f>IF(AND(A71="",B71=""), "",IF(I71&gt;0, I71+LOOKUP(N71,'Adjustment Factors'!$B$7:$B$25,'Adjustment Factors'!$C$7:$C$25),IF(OR(C71="B", C71= "S"), 'Adjustment Factors'!$C$28,IF(C71="H", 'Adjustment Factors'!$C$29,"Sex Req'd"))))</f>
        <v/>
      </c>
      <c r="P71" s="31" t="str">
        <f t="shared" si="12"/>
        <v/>
      </c>
      <c r="Q71" s="32" t="str">
        <f>IF(OR(AND(A71="",B71=""),C71="",J71="" ), "",ROUND((((J71-(IF(I71&gt;0, I71,IF(OR(C71="B", C71= "S"), 'Adjustment Factors'!$C$28,IF(C71="H", 'Adjustment Factors'!$C$29,"Sex Req'd")))))/L71)*205)+IF(I71&gt;0, I71,IF(OR(C71="B", C71= "S"), 'Adjustment Factors'!$C$28,IF(C71="H", 'Adjustment Factors'!$C$29,"Sex Req'd")))+IF(OR(C71="B",C71="S"),LOOKUP(N71,'Adjustment Factors'!$B$7:$B$25,'Adjustment Factors'!$D$7:$D$25),IF(C71="H",LOOKUP(N71,'Adjustment Factors'!$B$7:$B$25,'Adjustment Factors'!$E$7:$E$25),"")),0))</f>
        <v/>
      </c>
      <c r="R71" s="31" t="str">
        <f t="shared" si="13"/>
        <v/>
      </c>
      <c r="S71" s="32" t="str">
        <f t="shared" si="11"/>
        <v/>
      </c>
      <c r="T71" s="31" t="str">
        <f t="shared" si="14"/>
        <v/>
      </c>
    </row>
    <row r="72" spans="1:20" x14ac:dyDescent="0.25">
      <c r="A72" s="27"/>
      <c r="B72" s="28"/>
      <c r="C72" s="28"/>
      <c r="D72" s="29"/>
      <c r="E72" s="30"/>
      <c r="F72" s="30"/>
      <c r="G72" s="29"/>
      <c r="H72" s="27"/>
      <c r="I72" s="27"/>
      <c r="J72" s="27"/>
      <c r="K72" s="27"/>
      <c r="L72" s="31" t="str">
        <f t="shared" si="8"/>
        <v/>
      </c>
      <c r="M72" s="31" t="str">
        <f t="shared" si="9"/>
        <v/>
      </c>
      <c r="N72" s="31" t="str">
        <f t="shared" si="10"/>
        <v/>
      </c>
      <c r="O72" s="32" t="str">
        <f>IF(AND(A72="",B72=""), "",IF(I72&gt;0, I72+LOOKUP(N72,'Adjustment Factors'!$B$7:$B$25,'Adjustment Factors'!$C$7:$C$25),IF(OR(C72="B", C72= "S"), 'Adjustment Factors'!$C$28,IF(C72="H", 'Adjustment Factors'!$C$29,"Sex Req'd"))))</f>
        <v/>
      </c>
      <c r="P72" s="31" t="str">
        <f t="shared" si="12"/>
        <v/>
      </c>
      <c r="Q72" s="32" t="str">
        <f>IF(OR(AND(A72="",B72=""),C72="",J72="" ), "",ROUND((((J72-(IF(I72&gt;0, I72,IF(OR(C72="B", C72= "S"), 'Adjustment Factors'!$C$28,IF(C72="H", 'Adjustment Factors'!$C$29,"Sex Req'd")))))/L72)*205)+IF(I72&gt;0, I72,IF(OR(C72="B", C72= "S"), 'Adjustment Factors'!$C$28,IF(C72="H", 'Adjustment Factors'!$C$29,"Sex Req'd")))+IF(OR(C72="B",C72="S"),LOOKUP(N72,'Adjustment Factors'!$B$7:$B$25,'Adjustment Factors'!$D$7:$D$25),IF(C72="H",LOOKUP(N72,'Adjustment Factors'!$B$7:$B$25,'Adjustment Factors'!$E$7:$E$25),"")),0))</f>
        <v/>
      </c>
      <c r="R72" s="31" t="str">
        <f t="shared" si="13"/>
        <v/>
      </c>
      <c r="S72" s="32" t="str">
        <f t="shared" si="11"/>
        <v/>
      </c>
      <c r="T72" s="31" t="str">
        <f t="shared" si="14"/>
        <v/>
      </c>
    </row>
    <row r="73" spans="1:20" x14ac:dyDescent="0.25">
      <c r="A73" s="27"/>
      <c r="B73" s="28"/>
      <c r="C73" s="28"/>
      <c r="D73" s="29"/>
      <c r="E73" s="30"/>
      <c r="F73" s="30"/>
      <c r="G73" s="29"/>
      <c r="H73" s="27"/>
      <c r="I73" s="27"/>
      <c r="J73" s="27"/>
      <c r="K73" s="27"/>
      <c r="L73" s="31" t="str">
        <f t="shared" si="8"/>
        <v/>
      </c>
      <c r="M73" s="31" t="str">
        <f t="shared" si="9"/>
        <v/>
      </c>
      <c r="N73" s="31" t="str">
        <f t="shared" si="10"/>
        <v/>
      </c>
      <c r="O73" s="32" t="str">
        <f>IF(AND(A73="",B73=""), "",IF(I73&gt;0, I73+LOOKUP(N73,'Adjustment Factors'!$B$7:$B$25,'Adjustment Factors'!$C$7:$C$25),IF(OR(C73="B", C73= "S"), 'Adjustment Factors'!$C$28,IF(C73="H", 'Adjustment Factors'!$C$29,"Sex Req'd"))))</f>
        <v/>
      </c>
      <c r="P73" s="31" t="str">
        <f t="shared" si="12"/>
        <v/>
      </c>
      <c r="Q73" s="32" t="str">
        <f>IF(OR(AND(A73="",B73=""),C73="",J73="" ), "",ROUND((((J73-(IF(I73&gt;0, I73,IF(OR(C73="B", C73= "S"), 'Adjustment Factors'!$C$28,IF(C73="H", 'Adjustment Factors'!$C$29,"Sex Req'd")))))/L73)*205)+IF(I73&gt;0, I73,IF(OR(C73="B", C73= "S"), 'Adjustment Factors'!$C$28,IF(C73="H", 'Adjustment Factors'!$C$29,"Sex Req'd")))+IF(OR(C73="B",C73="S"),LOOKUP(N73,'Adjustment Factors'!$B$7:$B$25,'Adjustment Factors'!$D$7:$D$25),IF(C73="H",LOOKUP(N73,'Adjustment Factors'!$B$7:$B$25,'Adjustment Factors'!$E$7:$E$25),"")),0))</f>
        <v/>
      </c>
      <c r="R73" s="31" t="str">
        <f t="shared" si="13"/>
        <v/>
      </c>
      <c r="S73" s="32" t="str">
        <f t="shared" si="11"/>
        <v/>
      </c>
      <c r="T73" s="31" t="str">
        <f t="shared" si="14"/>
        <v/>
      </c>
    </row>
    <row r="74" spans="1:20" x14ac:dyDescent="0.25">
      <c r="A74" s="27"/>
      <c r="B74" s="28"/>
      <c r="C74" s="28"/>
      <c r="D74" s="29"/>
      <c r="E74" s="30"/>
      <c r="F74" s="30"/>
      <c r="G74" s="29"/>
      <c r="H74" s="27"/>
      <c r="I74" s="27"/>
      <c r="J74" s="27"/>
      <c r="K74" s="27"/>
      <c r="L74" s="31" t="str">
        <f t="shared" si="8"/>
        <v/>
      </c>
      <c r="M74" s="31" t="str">
        <f t="shared" si="9"/>
        <v/>
      </c>
      <c r="N74" s="31" t="str">
        <f t="shared" si="10"/>
        <v/>
      </c>
      <c r="O74" s="32" t="str">
        <f>IF(AND(A74="",B74=""), "",IF(I74&gt;0, I74+LOOKUP(N74,'Adjustment Factors'!$B$7:$B$25,'Adjustment Factors'!$C$7:$C$25),IF(OR(C74="B", C74= "S"), 'Adjustment Factors'!$C$28,IF(C74="H", 'Adjustment Factors'!$C$29,"Sex Req'd"))))</f>
        <v/>
      </c>
      <c r="P74" s="31" t="str">
        <f t="shared" si="12"/>
        <v/>
      </c>
      <c r="Q74" s="32" t="str">
        <f>IF(OR(AND(A74="",B74=""),C74="",J74="" ), "",ROUND((((J74-(IF(I74&gt;0, I74,IF(OR(C74="B", C74= "S"), 'Adjustment Factors'!$C$28,IF(C74="H", 'Adjustment Factors'!$C$29,"Sex Req'd")))))/L74)*205)+IF(I74&gt;0, I74,IF(OR(C74="B", C74= "S"), 'Adjustment Factors'!$C$28,IF(C74="H", 'Adjustment Factors'!$C$29,"Sex Req'd")))+IF(OR(C74="B",C74="S"),LOOKUP(N74,'Adjustment Factors'!$B$7:$B$25,'Adjustment Factors'!$D$7:$D$25),IF(C74="H",LOOKUP(N74,'Adjustment Factors'!$B$7:$B$25,'Adjustment Factors'!$E$7:$E$25),"")),0))</f>
        <v/>
      </c>
      <c r="R74" s="31" t="str">
        <f t="shared" si="13"/>
        <v/>
      </c>
      <c r="S74" s="32" t="str">
        <f t="shared" si="11"/>
        <v/>
      </c>
      <c r="T74" s="31" t="str">
        <f t="shared" si="14"/>
        <v/>
      </c>
    </row>
    <row r="75" spans="1:20" x14ac:dyDescent="0.25">
      <c r="A75" s="27"/>
      <c r="B75" s="28"/>
      <c r="C75" s="28"/>
      <c r="D75" s="29"/>
      <c r="E75" s="30"/>
      <c r="F75" s="30"/>
      <c r="G75" s="29"/>
      <c r="H75" s="27"/>
      <c r="I75" s="27"/>
      <c r="J75" s="27"/>
      <c r="K75" s="27"/>
      <c r="L75" s="31" t="str">
        <f t="shared" si="8"/>
        <v/>
      </c>
      <c r="M75" s="31" t="str">
        <f t="shared" si="9"/>
        <v/>
      </c>
      <c r="N75" s="31" t="str">
        <f t="shared" si="10"/>
        <v/>
      </c>
      <c r="O75" s="32" t="str">
        <f>IF(AND(A75="",B75=""), "",IF(I75&gt;0, I75+LOOKUP(N75,'Adjustment Factors'!$B$7:$B$25,'Adjustment Factors'!$C$7:$C$25),IF(OR(C75="B", C75= "S"), 'Adjustment Factors'!$C$28,IF(C75="H", 'Adjustment Factors'!$C$29,"Sex Req'd"))))</f>
        <v/>
      </c>
      <c r="P75" s="31" t="str">
        <f t="shared" si="12"/>
        <v/>
      </c>
      <c r="Q75" s="32" t="str">
        <f>IF(OR(AND(A75="",B75=""),C75="",J75="" ), "",ROUND((((J75-(IF(I75&gt;0, I75,IF(OR(C75="B", C75= "S"), 'Adjustment Factors'!$C$28,IF(C75="H", 'Adjustment Factors'!$C$29,"Sex Req'd")))))/L75)*205)+IF(I75&gt;0, I75,IF(OR(C75="B", C75= "S"), 'Adjustment Factors'!$C$28,IF(C75="H", 'Adjustment Factors'!$C$29,"Sex Req'd")))+IF(OR(C75="B",C75="S"),LOOKUP(N75,'Adjustment Factors'!$B$7:$B$25,'Adjustment Factors'!$D$7:$D$25),IF(C75="H",LOOKUP(N75,'Adjustment Factors'!$B$7:$B$25,'Adjustment Factors'!$E$7:$E$25),"")),0))</f>
        <v/>
      </c>
      <c r="R75" s="31" t="str">
        <f t="shared" si="13"/>
        <v/>
      </c>
      <c r="S75" s="32" t="str">
        <f t="shared" si="11"/>
        <v/>
      </c>
      <c r="T75" s="31" t="str">
        <f t="shared" si="14"/>
        <v/>
      </c>
    </row>
    <row r="76" spans="1:20" x14ac:dyDescent="0.25">
      <c r="A76" s="27"/>
      <c r="B76" s="28"/>
      <c r="C76" s="28"/>
      <c r="D76" s="29"/>
      <c r="E76" s="30"/>
      <c r="F76" s="30"/>
      <c r="G76" s="29"/>
      <c r="H76" s="27"/>
      <c r="I76" s="27"/>
      <c r="J76" s="27"/>
      <c r="K76" s="27"/>
      <c r="L76" s="31" t="str">
        <f t="shared" si="8"/>
        <v/>
      </c>
      <c r="M76" s="31" t="str">
        <f t="shared" si="9"/>
        <v/>
      </c>
      <c r="N76" s="31" t="str">
        <f t="shared" si="10"/>
        <v/>
      </c>
      <c r="O76" s="32" t="str">
        <f>IF(AND(A76="",B76=""), "",IF(I76&gt;0, I76+LOOKUP(N76,'Adjustment Factors'!$B$7:$B$25,'Adjustment Factors'!$C$7:$C$25),IF(OR(C76="B", C76= "S"), 'Adjustment Factors'!$C$28,IF(C76="H", 'Adjustment Factors'!$C$29,"Sex Req'd"))))</f>
        <v/>
      </c>
      <c r="P76" s="31" t="str">
        <f t="shared" si="12"/>
        <v/>
      </c>
      <c r="Q76" s="32" t="str">
        <f>IF(OR(AND(A76="",B76=""),C76="",J76="" ), "",ROUND((((J76-(IF(I76&gt;0, I76,IF(OR(C76="B", C76= "S"), 'Adjustment Factors'!$C$28,IF(C76="H", 'Adjustment Factors'!$C$29,"Sex Req'd")))))/L76)*205)+IF(I76&gt;0, I76,IF(OR(C76="B", C76= "S"), 'Adjustment Factors'!$C$28,IF(C76="H", 'Adjustment Factors'!$C$29,"Sex Req'd")))+IF(OR(C76="B",C76="S"),LOOKUP(N76,'Adjustment Factors'!$B$7:$B$25,'Adjustment Factors'!$D$7:$D$25),IF(C76="H",LOOKUP(N76,'Adjustment Factors'!$B$7:$B$25,'Adjustment Factors'!$E$7:$E$25),"")),0))</f>
        <v/>
      </c>
      <c r="R76" s="31" t="str">
        <f t="shared" si="13"/>
        <v/>
      </c>
      <c r="S76" s="32" t="str">
        <f t="shared" si="11"/>
        <v/>
      </c>
      <c r="T76" s="31" t="str">
        <f t="shared" si="14"/>
        <v/>
      </c>
    </row>
    <row r="77" spans="1:20" x14ac:dyDescent="0.25">
      <c r="A77" s="27"/>
      <c r="B77" s="28"/>
      <c r="C77" s="28"/>
      <c r="D77" s="29"/>
      <c r="E77" s="30"/>
      <c r="F77" s="30"/>
      <c r="G77" s="29"/>
      <c r="H77" s="27"/>
      <c r="I77" s="27"/>
      <c r="J77" s="27"/>
      <c r="K77" s="27"/>
      <c r="L77" s="31" t="str">
        <f t="shared" si="8"/>
        <v/>
      </c>
      <c r="M77" s="31" t="str">
        <f t="shared" si="9"/>
        <v/>
      </c>
      <c r="N77" s="31" t="str">
        <f t="shared" si="10"/>
        <v/>
      </c>
      <c r="O77" s="32" t="str">
        <f>IF(AND(A77="",B77=""), "",IF(I77&gt;0, I77+LOOKUP(N77,'Adjustment Factors'!$B$7:$B$25,'Adjustment Factors'!$C$7:$C$25),IF(OR(C77="B", C77= "S"), 'Adjustment Factors'!$C$28,IF(C77="H", 'Adjustment Factors'!$C$29,"Sex Req'd"))))</f>
        <v/>
      </c>
      <c r="P77" s="31" t="str">
        <f t="shared" si="12"/>
        <v/>
      </c>
      <c r="Q77" s="32" t="str">
        <f>IF(OR(AND(A77="",B77=""),C77="",J77="" ), "",ROUND((((J77-(IF(I77&gt;0, I77,IF(OR(C77="B", C77= "S"), 'Adjustment Factors'!$C$28,IF(C77="H", 'Adjustment Factors'!$C$29,"Sex Req'd")))))/L77)*205)+IF(I77&gt;0, I77,IF(OR(C77="B", C77= "S"), 'Adjustment Factors'!$C$28,IF(C77="H", 'Adjustment Factors'!$C$29,"Sex Req'd")))+IF(OR(C77="B",C77="S"),LOOKUP(N77,'Adjustment Factors'!$B$7:$B$25,'Adjustment Factors'!$D$7:$D$25),IF(C77="H",LOOKUP(N77,'Adjustment Factors'!$B$7:$B$25,'Adjustment Factors'!$E$7:$E$25),"")),0))</f>
        <v/>
      </c>
      <c r="R77" s="31" t="str">
        <f t="shared" si="13"/>
        <v/>
      </c>
      <c r="S77" s="32" t="str">
        <f t="shared" si="11"/>
        <v/>
      </c>
      <c r="T77" s="31" t="str">
        <f t="shared" si="14"/>
        <v/>
      </c>
    </row>
    <row r="78" spans="1:20" x14ac:dyDescent="0.25">
      <c r="A78" s="27"/>
      <c r="B78" s="28"/>
      <c r="C78" s="28"/>
      <c r="D78" s="29"/>
      <c r="E78" s="30"/>
      <c r="F78" s="30"/>
      <c r="G78" s="29"/>
      <c r="H78" s="27"/>
      <c r="I78" s="27"/>
      <c r="J78" s="27"/>
      <c r="K78" s="27"/>
      <c r="L78" s="31" t="str">
        <f t="shared" si="8"/>
        <v/>
      </c>
      <c r="M78" s="31" t="str">
        <f t="shared" si="9"/>
        <v/>
      </c>
      <c r="N78" s="31" t="str">
        <f t="shared" si="10"/>
        <v/>
      </c>
      <c r="O78" s="32" t="str">
        <f>IF(AND(A78="",B78=""), "",IF(I78&gt;0, I78+LOOKUP(N78,'Adjustment Factors'!$B$7:$B$25,'Adjustment Factors'!$C$7:$C$25),IF(OR(C78="B", C78= "S"), 'Adjustment Factors'!$C$28,IF(C78="H", 'Adjustment Factors'!$C$29,"Sex Req'd"))))</f>
        <v/>
      </c>
      <c r="P78" s="31" t="str">
        <f t="shared" si="12"/>
        <v/>
      </c>
      <c r="Q78" s="32" t="str">
        <f>IF(OR(AND(A78="",B78=""),C78="",J78="" ), "",ROUND((((J78-(IF(I78&gt;0, I78,IF(OR(C78="B", C78= "S"), 'Adjustment Factors'!$C$28,IF(C78="H", 'Adjustment Factors'!$C$29,"Sex Req'd")))))/L78)*205)+IF(I78&gt;0, I78,IF(OR(C78="B", C78= "S"), 'Adjustment Factors'!$C$28,IF(C78="H", 'Adjustment Factors'!$C$29,"Sex Req'd")))+IF(OR(C78="B",C78="S"),LOOKUP(N78,'Adjustment Factors'!$B$7:$B$25,'Adjustment Factors'!$D$7:$D$25),IF(C78="H",LOOKUP(N78,'Adjustment Factors'!$B$7:$B$25,'Adjustment Factors'!$E$7:$E$25),"")),0))</f>
        <v/>
      </c>
      <c r="R78" s="31" t="str">
        <f t="shared" si="13"/>
        <v/>
      </c>
      <c r="S78" s="32" t="str">
        <f t="shared" si="11"/>
        <v/>
      </c>
      <c r="T78" s="31" t="str">
        <f t="shared" si="14"/>
        <v/>
      </c>
    </row>
    <row r="79" spans="1:20" x14ac:dyDescent="0.25">
      <c r="A79" s="27"/>
      <c r="B79" s="28"/>
      <c r="C79" s="28"/>
      <c r="D79" s="29"/>
      <c r="E79" s="30"/>
      <c r="F79" s="30"/>
      <c r="G79" s="29"/>
      <c r="H79" s="27"/>
      <c r="I79" s="27"/>
      <c r="J79" s="27"/>
      <c r="K79" s="27"/>
      <c r="L79" s="31" t="str">
        <f t="shared" si="8"/>
        <v/>
      </c>
      <c r="M79" s="31" t="str">
        <f t="shared" si="9"/>
        <v/>
      </c>
      <c r="N79" s="31" t="str">
        <f t="shared" si="10"/>
        <v/>
      </c>
      <c r="O79" s="32" t="str">
        <f>IF(AND(A79="",B79=""), "",IF(I79&gt;0, I79+LOOKUP(N79,'Adjustment Factors'!$B$7:$B$25,'Adjustment Factors'!$C$7:$C$25),IF(OR(C79="B", C79= "S"), 'Adjustment Factors'!$C$28,IF(C79="H", 'Adjustment Factors'!$C$29,"Sex Req'd"))))</f>
        <v/>
      </c>
      <c r="P79" s="31" t="str">
        <f t="shared" si="12"/>
        <v/>
      </c>
      <c r="Q79" s="32" t="str">
        <f>IF(OR(AND(A79="",B79=""),C79="",J79="" ), "",ROUND((((J79-(IF(I79&gt;0, I79,IF(OR(C79="B", C79= "S"), 'Adjustment Factors'!$C$28,IF(C79="H", 'Adjustment Factors'!$C$29,"Sex Req'd")))))/L79)*205)+IF(I79&gt;0, I79,IF(OR(C79="B", C79= "S"), 'Adjustment Factors'!$C$28,IF(C79="H", 'Adjustment Factors'!$C$29,"Sex Req'd")))+IF(OR(C79="B",C79="S"),LOOKUP(N79,'Adjustment Factors'!$B$7:$B$25,'Adjustment Factors'!$D$7:$D$25),IF(C79="H",LOOKUP(N79,'Adjustment Factors'!$B$7:$B$25,'Adjustment Factors'!$E$7:$E$25),"")),0))</f>
        <v/>
      </c>
      <c r="R79" s="31" t="str">
        <f t="shared" si="13"/>
        <v/>
      </c>
      <c r="S79" s="32" t="str">
        <f t="shared" si="11"/>
        <v/>
      </c>
      <c r="T79" s="31" t="str">
        <f t="shared" si="14"/>
        <v/>
      </c>
    </row>
    <row r="80" spans="1:20" x14ac:dyDescent="0.25">
      <c r="A80" s="27"/>
      <c r="B80" s="28"/>
      <c r="C80" s="28"/>
      <c r="D80" s="29"/>
      <c r="E80" s="30"/>
      <c r="F80" s="30"/>
      <c r="G80" s="29"/>
      <c r="H80" s="27"/>
      <c r="I80" s="27"/>
      <c r="J80" s="27"/>
      <c r="K80" s="27"/>
      <c r="L80" s="31" t="str">
        <f t="shared" si="8"/>
        <v/>
      </c>
      <c r="M80" s="31" t="str">
        <f t="shared" si="9"/>
        <v/>
      </c>
      <c r="N80" s="31" t="str">
        <f t="shared" si="10"/>
        <v/>
      </c>
      <c r="O80" s="32" t="str">
        <f>IF(AND(A80="",B80=""), "",IF(I80&gt;0, I80+LOOKUP(N80,'Adjustment Factors'!$B$7:$B$25,'Adjustment Factors'!$C$7:$C$25),IF(OR(C80="B", C80= "S"), 'Adjustment Factors'!$C$28,IF(C80="H", 'Adjustment Factors'!$C$29,"Sex Req'd"))))</f>
        <v/>
      </c>
      <c r="P80" s="31" t="str">
        <f t="shared" si="12"/>
        <v/>
      </c>
      <c r="Q80" s="32" t="str">
        <f>IF(OR(AND(A80="",B80=""),C80="",J80="" ), "",ROUND((((J80-(IF(I80&gt;0, I80,IF(OR(C80="B", C80= "S"), 'Adjustment Factors'!$C$28,IF(C80="H", 'Adjustment Factors'!$C$29,"Sex Req'd")))))/L80)*205)+IF(I80&gt;0, I80,IF(OR(C80="B", C80= "S"), 'Adjustment Factors'!$C$28,IF(C80="H", 'Adjustment Factors'!$C$29,"Sex Req'd")))+IF(OR(C80="B",C80="S"),LOOKUP(N80,'Adjustment Factors'!$B$7:$B$25,'Adjustment Factors'!$D$7:$D$25),IF(C80="H",LOOKUP(N80,'Adjustment Factors'!$B$7:$B$25,'Adjustment Factors'!$E$7:$E$25),"")),0))</f>
        <v/>
      </c>
      <c r="R80" s="31" t="str">
        <f t="shared" si="13"/>
        <v/>
      </c>
      <c r="S80" s="32" t="str">
        <f t="shared" si="11"/>
        <v/>
      </c>
      <c r="T80" s="31" t="str">
        <f t="shared" si="14"/>
        <v/>
      </c>
    </row>
    <row r="81" spans="1:20" x14ac:dyDescent="0.25">
      <c r="A81" s="27"/>
      <c r="B81" s="28"/>
      <c r="C81" s="28"/>
      <c r="D81" s="29"/>
      <c r="E81" s="30"/>
      <c r="F81" s="30"/>
      <c r="G81" s="29"/>
      <c r="H81" s="27"/>
      <c r="I81" s="27"/>
      <c r="J81" s="27"/>
      <c r="K81" s="27"/>
      <c r="L81" s="31" t="str">
        <f t="shared" si="8"/>
        <v/>
      </c>
      <c r="M81" s="31" t="str">
        <f t="shared" si="9"/>
        <v/>
      </c>
      <c r="N81" s="31" t="str">
        <f t="shared" si="10"/>
        <v/>
      </c>
      <c r="O81" s="32" t="str">
        <f>IF(AND(A81="",B81=""), "",IF(I81&gt;0, I81+LOOKUP(N81,'Adjustment Factors'!$B$7:$B$25,'Adjustment Factors'!$C$7:$C$25),IF(OR(C81="B", C81= "S"), 'Adjustment Factors'!$C$28,IF(C81="H", 'Adjustment Factors'!$C$29,"Sex Req'd"))))</f>
        <v/>
      </c>
      <c r="P81" s="31" t="str">
        <f t="shared" si="12"/>
        <v/>
      </c>
      <c r="Q81" s="32" t="str">
        <f>IF(OR(AND(A81="",B81=""),C81="",J81="" ), "",ROUND((((J81-(IF(I81&gt;0, I81,IF(OR(C81="B", C81= "S"), 'Adjustment Factors'!$C$28,IF(C81="H", 'Adjustment Factors'!$C$29,"Sex Req'd")))))/L81)*205)+IF(I81&gt;0, I81,IF(OR(C81="B", C81= "S"), 'Adjustment Factors'!$C$28,IF(C81="H", 'Adjustment Factors'!$C$29,"Sex Req'd")))+IF(OR(C81="B",C81="S"),LOOKUP(N81,'Adjustment Factors'!$B$7:$B$25,'Adjustment Factors'!$D$7:$D$25),IF(C81="H",LOOKUP(N81,'Adjustment Factors'!$B$7:$B$25,'Adjustment Factors'!$E$7:$E$25),"")),0))</f>
        <v/>
      </c>
      <c r="R81" s="31" t="str">
        <f t="shared" si="13"/>
        <v/>
      </c>
      <c r="S81" s="32" t="str">
        <f t="shared" si="11"/>
        <v/>
      </c>
      <c r="T81" s="31" t="str">
        <f t="shared" si="14"/>
        <v/>
      </c>
    </row>
    <row r="82" spans="1:20" x14ac:dyDescent="0.25">
      <c r="A82" s="27"/>
      <c r="B82" s="28"/>
      <c r="C82" s="28"/>
      <c r="D82" s="29"/>
      <c r="E82" s="30"/>
      <c r="F82" s="30"/>
      <c r="G82" s="29"/>
      <c r="H82" s="27"/>
      <c r="I82" s="27"/>
      <c r="J82" s="27"/>
      <c r="K82" s="27"/>
      <c r="L82" s="31" t="str">
        <f t="shared" si="8"/>
        <v/>
      </c>
      <c r="M82" s="31" t="str">
        <f t="shared" si="9"/>
        <v/>
      </c>
      <c r="N82" s="31" t="str">
        <f t="shared" si="10"/>
        <v/>
      </c>
      <c r="O82" s="32" t="str">
        <f>IF(AND(A82="",B82=""), "",IF(I82&gt;0, I82+LOOKUP(N82,'Adjustment Factors'!$B$7:$B$25,'Adjustment Factors'!$C$7:$C$25),IF(OR(C82="B", C82= "S"), 'Adjustment Factors'!$C$28,IF(C82="H", 'Adjustment Factors'!$C$29,"Sex Req'd"))))</f>
        <v/>
      </c>
      <c r="P82" s="31" t="str">
        <f t="shared" si="12"/>
        <v/>
      </c>
      <c r="Q82" s="32" t="str">
        <f>IF(OR(AND(A82="",B82=""),C82="",J82="" ), "",ROUND((((J82-(IF(I82&gt;0, I82,IF(OR(C82="B", C82= "S"), 'Adjustment Factors'!$C$28,IF(C82="H", 'Adjustment Factors'!$C$29,"Sex Req'd")))))/L82)*205)+IF(I82&gt;0, I82,IF(OR(C82="B", C82= "S"), 'Adjustment Factors'!$C$28,IF(C82="H", 'Adjustment Factors'!$C$29,"Sex Req'd")))+IF(OR(C82="B",C82="S"),LOOKUP(N82,'Adjustment Factors'!$B$7:$B$25,'Adjustment Factors'!$D$7:$D$25),IF(C82="H",LOOKUP(N82,'Adjustment Factors'!$B$7:$B$25,'Adjustment Factors'!$E$7:$E$25),"")),0))</f>
        <v/>
      </c>
      <c r="R82" s="31" t="str">
        <f t="shared" si="13"/>
        <v/>
      </c>
      <c r="S82" s="32" t="str">
        <f t="shared" si="11"/>
        <v/>
      </c>
      <c r="T82" s="31" t="str">
        <f t="shared" si="14"/>
        <v/>
      </c>
    </row>
    <row r="83" spans="1:20" x14ac:dyDescent="0.25">
      <c r="A83" s="27"/>
      <c r="B83" s="28"/>
      <c r="C83" s="28"/>
      <c r="D83" s="29"/>
      <c r="E83" s="30"/>
      <c r="F83" s="30"/>
      <c r="G83" s="29"/>
      <c r="H83" s="27"/>
      <c r="I83" s="27"/>
      <c r="J83" s="27"/>
      <c r="K83" s="27"/>
      <c r="L83" s="31" t="str">
        <f t="shared" si="8"/>
        <v/>
      </c>
      <c r="M83" s="31" t="str">
        <f t="shared" si="9"/>
        <v/>
      </c>
      <c r="N83" s="31" t="str">
        <f t="shared" si="10"/>
        <v/>
      </c>
      <c r="O83" s="32" t="str">
        <f>IF(AND(A83="",B83=""), "",IF(I83&gt;0, I83+LOOKUP(N83,'Adjustment Factors'!$B$7:$B$25,'Adjustment Factors'!$C$7:$C$25),IF(OR(C83="B", C83= "S"), 'Adjustment Factors'!$C$28,IF(C83="H", 'Adjustment Factors'!$C$29,"Sex Req'd"))))</f>
        <v/>
      </c>
      <c r="P83" s="31" t="str">
        <f t="shared" si="12"/>
        <v/>
      </c>
      <c r="Q83" s="32" t="str">
        <f>IF(OR(AND(A83="",B83=""),C83="",J83="" ), "",ROUND((((J83-(IF(I83&gt;0, I83,IF(OR(C83="B", C83= "S"), 'Adjustment Factors'!$C$28,IF(C83="H", 'Adjustment Factors'!$C$29,"Sex Req'd")))))/L83)*205)+IF(I83&gt;0, I83,IF(OR(C83="B", C83= "S"), 'Adjustment Factors'!$C$28,IF(C83="H", 'Adjustment Factors'!$C$29,"Sex Req'd")))+IF(OR(C83="B",C83="S"),LOOKUP(N83,'Adjustment Factors'!$B$7:$B$25,'Adjustment Factors'!$D$7:$D$25),IF(C83="H",LOOKUP(N83,'Adjustment Factors'!$B$7:$B$25,'Adjustment Factors'!$E$7:$E$25),"")),0))</f>
        <v/>
      </c>
      <c r="R83" s="31" t="str">
        <f t="shared" si="13"/>
        <v/>
      </c>
      <c r="S83" s="32" t="str">
        <f t="shared" si="11"/>
        <v/>
      </c>
      <c r="T83" s="31" t="str">
        <f t="shared" si="14"/>
        <v/>
      </c>
    </row>
    <row r="84" spans="1:20" x14ac:dyDescent="0.25">
      <c r="A84" s="27"/>
      <c r="B84" s="28"/>
      <c r="C84" s="28"/>
      <c r="D84" s="29"/>
      <c r="E84" s="30"/>
      <c r="F84" s="30"/>
      <c r="G84" s="29"/>
      <c r="H84" s="27"/>
      <c r="I84" s="27"/>
      <c r="J84" s="27"/>
      <c r="K84" s="27"/>
      <c r="L84" s="31" t="str">
        <f t="shared" si="8"/>
        <v/>
      </c>
      <c r="M84" s="31" t="str">
        <f t="shared" si="9"/>
        <v/>
      </c>
      <c r="N84" s="31" t="str">
        <f t="shared" si="10"/>
        <v/>
      </c>
      <c r="O84" s="32" t="str">
        <f>IF(AND(A84="",B84=""), "",IF(I84&gt;0, I84+LOOKUP(N84,'Adjustment Factors'!$B$7:$B$25,'Adjustment Factors'!$C$7:$C$25),IF(OR(C84="B", C84= "S"), 'Adjustment Factors'!$C$28,IF(C84="H", 'Adjustment Factors'!$C$29,"Sex Req'd"))))</f>
        <v/>
      </c>
      <c r="P84" s="31" t="str">
        <f t="shared" si="12"/>
        <v/>
      </c>
      <c r="Q84" s="32" t="str">
        <f>IF(OR(AND(A84="",B84=""),C84="",J84="" ), "",ROUND((((J84-(IF(I84&gt;0, I84,IF(OR(C84="B", C84= "S"), 'Adjustment Factors'!$C$28,IF(C84="H", 'Adjustment Factors'!$C$29,"Sex Req'd")))))/L84)*205)+IF(I84&gt;0, I84,IF(OR(C84="B", C84= "S"), 'Adjustment Factors'!$C$28,IF(C84="H", 'Adjustment Factors'!$C$29,"Sex Req'd")))+IF(OR(C84="B",C84="S"),LOOKUP(N84,'Adjustment Factors'!$B$7:$B$25,'Adjustment Factors'!$D$7:$D$25),IF(C84="H",LOOKUP(N84,'Adjustment Factors'!$B$7:$B$25,'Adjustment Factors'!$E$7:$E$25),"")),0))</f>
        <v/>
      </c>
      <c r="R84" s="31" t="str">
        <f t="shared" si="13"/>
        <v/>
      </c>
      <c r="S84" s="32" t="str">
        <f t="shared" si="11"/>
        <v/>
      </c>
      <c r="T84" s="31" t="str">
        <f t="shared" si="14"/>
        <v/>
      </c>
    </row>
    <row r="85" spans="1:20" x14ac:dyDescent="0.25">
      <c r="A85" s="27"/>
      <c r="B85" s="28"/>
      <c r="C85" s="28"/>
      <c r="D85" s="29"/>
      <c r="E85" s="30"/>
      <c r="F85" s="30"/>
      <c r="G85" s="29"/>
      <c r="H85" s="27"/>
      <c r="I85" s="27"/>
      <c r="J85" s="27"/>
      <c r="K85" s="27"/>
      <c r="L85" s="31" t="str">
        <f t="shared" si="8"/>
        <v/>
      </c>
      <c r="M85" s="31" t="str">
        <f t="shared" si="9"/>
        <v/>
      </c>
      <c r="N85" s="31" t="str">
        <f t="shared" si="10"/>
        <v/>
      </c>
      <c r="O85" s="32" t="str">
        <f>IF(AND(A85="",B85=""), "",IF(I85&gt;0, I85+LOOKUP(N85,'Adjustment Factors'!$B$7:$B$25,'Adjustment Factors'!$C$7:$C$25),IF(OR(C85="B", C85= "S"), 'Adjustment Factors'!$C$28,IF(C85="H", 'Adjustment Factors'!$C$29,"Sex Req'd"))))</f>
        <v/>
      </c>
      <c r="P85" s="31" t="str">
        <f t="shared" si="12"/>
        <v/>
      </c>
      <c r="Q85" s="32" t="str">
        <f>IF(OR(AND(A85="",B85=""),C85="",J85="" ), "",ROUND((((J85-(IF(I85&gt;0, I85,IF(OR(C85="B", C85= "S"), 'Adjustment Factors'!$C$28,IF(C85="H", 'Adjustment Factors'!$C$29,"Sex Req'd")))))/L85)*205)+IF(I85&gt;0, I85,IF(OR(C85="B", C85= "S"), 'Adjustment Factors'!$C$28,IF(C85="H", 'Adjustment Factors'!$C$29,"Sex Req'd")))+IF(OR(C85="B",C85="S"),LOOKUP(N85,'Adjustment Factors'!$B$7:$B$25,'Adjustment Factors'!$D$7:$D$25),IF(C85="H",LOOKUP(N85,'Adjustment Factors'!$B$7:$B$25,'Adjustment Factors'!$E$7:$E$25),"")),0))</f>
        <v/>
      </c>
      <c r="R85" s="31" t="str">
        <f t="shared" si="13"/>
        <v/>
      </c>
      <c r="S85" s="32" t="str">
        <f t="shared" si="11"/>
        <v/>
      </c>
      <c r="T85" s="31" t="str">
        <f t="shared" si="14"/>
        <v/>
      </c>
    </row>
    <row r="86" spans="1:20" x14ac:dyDescent="0.25">
      <c r="A86" s="27"/>
      <c r="B86" s="28"/>
      <c r="C86" s="28"/>
      <c r="D86" s="29"/>
      <c r="E86" s="30"/>
      <c r="F86" s="30"/>
      <c r="G86" s="29"/>
      <c r="H86" s="27"/>
      <c r="I86" s="27"/>
      <c r="J86" s="27"/>
      <c r="K86" s="27"/>
      <c r="L86" s="31" t="str">
        <f t="shared" si="8"/>
        <v/>
      </c>
      <c r="M86" s="31" t="str">
        <f t="shared" si="9"/>
        <v/>
      </c>
      <c r="N86" s="31" t="str">
        <f t="shared" si="10"/>
        <v/>
      </c>
      <c r="O86" s="32" t="str">
        <f>IF(AND(A86="",B86=""), "",IF(I86&gt;0, I86+LOOKUP(N86,'Adjustment Factors'!$B$7:$B$25,'Adjustment Factors'!$C$7:$C$25),IF(OR(C86="B", C86= "S"), 'Adjustment Factors'!$C$28,IF(C86="H", 'Adjustment Factors'!$C$29,"Sex Req'd"))))</f>
        <v/>
      </c>
      <c r="P86" s="31" t="str">
        <f t="shared" ref="P86:P117" si="15">IF(O86="","",O86/$O$12*100)</f>
        <v/>
      </c>
      <c r="Q86" s="32" t="str">
        <f>IF(OR(AND(A86="",B86=""),C86="",J86="" ), "",ROUND((((J86-(IF(I86&gt;0, I86,IF(OR(C86="B", C86= "S"), 'Adjustment Factors'!$C$28,IF(C86="H", 'Adjustment Factors'!$C$29,"Sex Req'd")))))/L86)*205)+IF(I86&gt;0, I86,IF(OR(C86="B", C86= "S"), 'Adjustment Factors'!$C$28,IF(C86="H", 'Adjustment Factors'!$C$29,"Sex Req'd")))+IF(OR(C86="B",C86="S"),LOOKUP(N86,'Adjustment Factors'!$B$7:$B$25,'Adjustment Factors'!$D$7:$D$25),IF(C86="H",LOOKUP(N86,'Adjustment Factors'!$B$7:$B$25,'Adjustment Factors'!$E$7:$E$25),"")),0))</f>
        <v/>
      </c>
      <c r="R86" s="31" t="str">
        <f t="shared" ref="R86:R117" si="16">IF(Q86="","",Q86/$Q$12*100)</f>
        <v/>
      </c>
      <c r="S86" s="32" t="str">
        <f t="shared" si="11"/>
        <v/>
      </c>
      <c r="T86" s="31" t="str">
        <f t="shared" ref="T86:T117" si="17">IF(S86="","",S86/$S$12*100)</f>
        <v/>
      </c>
    </row>
    <row r="87" spans="1:20" x14ac:dyDescent="0.25">
      <c r="A87" s="27"/>
      <c r="B87" s="28"/>
      <c r="C87" s="28"/>
      <c r="D87" s="29"/>
      <c r="E87" s="30"/>
      <c r="F87" s="30"/>
      <c r="G87" s="29"/>
      <c r="H87" s="27"/>
      <c r="I87" s="27"/>
      <c r="J87" s="27"/>
      <c r="K87" s="27"/>
      <c r="L87" s="31" t="str">
        <f t="shared" ref="L87:L119" si="18">IF(OR(D87="",$D$8=""), "",IF(AND(($D$8-D87)&gt;=160,($D$8-D87)&lt;=250),($D$8-D87),"Out of Range"))</f>
        <v/>
      </c>
      <c r="M87" s="31" t="str">
        <f t="shared" ref="M87:M119" si="19">IF(OR(D87="",$D$9=""), "",IF(AND(($D$9-D87)&gt;=320,($D$9-D87)&lt;=410),($D$9-D87),"Out of Range"))</f>
        <v/>
      </c>
      <c r="N87" s="31" t="str">
        <f t="shared" ref="N87:N119" si="20">IF(D87="","",IF(G87&lt;&gt;"",IF((D87-G87)&lt; 640, 1, IF(AND((D87-G87)&gt;639, (D87-G87)&lt;730), 2, INT((D87-G87)/365))),IF(H87&gt;0,H87,"Dam Age Rqd")))</f>
        <v/>
      </c>
      <c r="O87" s="32" t="str">
        <f>IF(AND(A87="",B87=""), "",IF(I87&gt;0, I87+LOOKUP(N87,'Adjustment Factors'!$B$7:$B$25,'Adjustment Factors'!$C$7:$C$25),IF(OR(C87="B", C87= "S"), 'Adjustment Factors'!$C$28,IF(C87="H", 'Adjustment Factors'!$C$29,"Sex Req'd"))))</f>
        <v/>
      </c>
      <c r="P87" s="31" t="str">
        <f t="shared" si="15"/>
        <v/>
      </c>
      <c r="Q87" s="32" t="str">
        <f>IF(OR(AND(A87="",B87=""),C87="",J87="" ), "",ROUND((((J87-(IF(I87&gt;0, I87,IF(OR(C87="B", C87= "S"), 'Adjustment Factors'!$C$28,IF(C87="H", 'Adjustment Factors'!$C$29,"Sex Req'd")))))/L87)*205)+IF(I87&gt;0, I87,IF(OR(C87="B", C87= "S"), 'Adjustment Factors'!$C$28,IF(C87="H", 'Adjustment Factors'!$C$29,"Sex Req'd")))+IF(OR(C87="B",C87="S"),LOOKUP(N87,'Adjustment Factors'!$B$7:$B$25,'Adjustment Factors'!$D$7:$D$25),IF(C87="H",LOOKUP(N87,'Adjustment Factors'!$B$7:$B$25,'Adjustment Factors'!$E$7:$E$25),"")),0))</f>
        <v/>
      </c>
      <c r="R87" s="31" t="str">
        <f t="shared" si="16"/>
        <v/>
      </c>
      <c r="S87" s="32" t="str">
        <f t="shared" ref="S87:S150" si="21">IF(OR(AND(A87="",B87=""),C87="",J87="", K87="" ), "",ROUND(((K87-J87)/($D$9-$D$8))*160+Q87,0))</f>
        <v/>
      </c>
      <c r="T87" s="31" t="str">
        <f t="shared" si="17"/>
        <v/>
      </c>
    </row>
    <row r="88" spans="1:20" x14ac:dyDescent="0.25">
      <c r="A88" s="27"/>
      <c r="B88" s="28"/>
      <c r="C88" s="28"/>
      <c r="D88" s="29"/>
      <c r="E88" s="30"/>
      <c r="F88" s="30"/>
      <c r="G88" s="29"/>
      <c r="H88" s="27"/>
      <c r="I88" s="27"/>
      <c r="J88" s="27"/>
      <c r="K88" s="27"/>
      <c r="L88" s="31" t="str">
        <f t="shared" si="18"/>
        <v/>
      </c>
      <c r="M88" s="31" t="str">
        <f t="shared" si="19"/>
        <v/>
      </c>
      <c r="N88" s="31" t="str">
        <f t="shared" si="20"/>
        <v/>
      </c>
      <c r="O88" s="32" t="str">
        <f>IF(AND(A88="",B88=""), "",IF(I88&gt;0, I88+LOOKUP(N88,'Adjustment Factors'!$B$7:$B$25,'Adjustment Factors'!$C$7:$C$25),IF(OR(C88="B", C88= "S"), 'Adjustment Factors'!$C$28,IF(C88="H", 'Adjustment Factors'!$C$29,"Sex Req'd"))))</f>
        <v/>
      </c>
      <c r="P88" s="31" t="str">
        <f t="shared" si="15"/>
        <v/>
      </c>
      <c r="Q88" s="32" t="str">
        <f>IF(OR(AND(A88="",B88=""),C88="",J88="" ), "",ROUND((((J88-(IF(I88&gt;0, I88,IF(OR(C88="B", C88= "S"), 'Adjustment Factors'!$C$28,IF(C88="H", 'Adjustment Factors'!$C$29,"Sex Req'd")))))/L88)*205)+IF(I88&gt;0, I88,IF(OR(C88="B", C88= "S"), 'Adjustment Factors'!$C$28,IF(C88="H", 'Adjustment Factors'!$C$29,"Sex Req'd")))+IF(OR(C88="B",C88="S"),LOOKUP(N88,'Adjustment Factors'!$B$7:$B$25,'Adjustment Factors'!$D$7:$D$25),IF(C88="H",LOOKUP(N88,'Adjustment Factors'!$B$7:$B$25,'Adjustment Factors'!$E$7:$E$25),"")),0))</f>
        <v/>
      </c>
      <c r="R88" s="31" t="str">
        <f t="shared" si="16"/>
        <v/>
      </c>
      <c r="S88" s="32" t="str">
        <f t="shared" si="21"/>
        <v/>
      </c>
      <c r="T88" s="31" t="str">
        <f t="shared" si="17"/>
        <v/>
      </c>
    </row>
    <row r="89" spans="1:20" x14ac:dyDescent="0.25">
      <c r="A89" s="27"/>
      <c r="B89" s="28"/>
      <c r="C89" s="28"/>
      <c r="D89" s="29"/>
      <c r="E89" s="30"/>
      <c r="F89" s="30"/>
      <c r="G89" s="29"/>
      <c r="H89" s="27"/>
      <c r="I89" s="27"/>
      <c r="J89" s="27"/>
      <c r="K89" s="27"/>
      <c r="L89" s="31" t="str">
        <f t="shared" si="18"/>
        <v/>
      </c>
      <c r="M89" s="31" t="str">
        <f t="shared" si="19"/>
        <v/>
      </c>
      <c r="N89" s="31" t="str">
        <f t="shared" si="20"/>
        <v/>
      </c>
      <c r="O89" s="32" t="str">
        <f>IF(AND(A89="",B89=""), "",IF(I89&gt;0, I89+LOOKUP(N89,'Adjustment Factors'!$B$7:$B$25,'Adjustment Factors'!$C$7:$C$25),IF(OR(C89="B", C89= "S"), 'Adjustment Factors'!$C$28,IF(C89="H", 'Adjustment Factors'!$C$29,"Sex Req'd"))))</f>
        <v/>
      </c>
      <c r="P89" s="31" t="str">
        <f t="shared" si="15"/>
        <v/>
      </c>
      <c r="Q89" s="32" t="str">
        <f>IF(OR(AND(A89="",B89=""),C89="",J89="" ), "",ROUND((((J89-(IF(I89&gt;0, I89,IF(OR(C89="B", C89= "S"), 'Adjustment Factors'!$C$28,IF(C89="H", 'Adjustment Factors'!$C$29,"Sex Req'd")))))/L89)*205)+IF(I89&gt;0, I89,IF(OR(C89="B", C89= "S"), 'Adjustment Factors'!$C$28,IF(C89="H", 'Adjustment Factors'!$C$29,"Sex Req'd")))+IF(OR(C89="B",C89="S"),LOOKUP(N89,'Adjustment Factors'!$B$7:$B$25,'Adjustment Factors'!$D$7:$D$25),IF(C89="H",LOOKUP(N89,'Adjustment Factors'!$B$7:$B$25,'Adjustment Factors'!$E$7:$E$25),"")),0))</f>
        <v/>
      </c>
      <c r="R89" s="31" t="str">
        <f t="shared" si="16"/>
        <v/>
      </c>
      <c r="S89" s="32" t="str">
        <f t="shared" si="21"/>
        <v/>
      </c>
      <c r="T89" s="31" t="str">
        <f t="shared" si="17"/>
        <v/>
      </c>
    </row>
    <row r="90" spans="1:20" x14ac:dyDescent="0.25">
      <c r="A90" s="27"/>
      <c r="B90" s="28"/>
      <c r="C90" s="28"/>
      <c r="D90" s="29"/>
      <c r="E90" s="30"/>
      <c r="F90" s="30"/>
      <c r="G90" s="29"/>
      <c r="H90" s="27"/>
      <c r="I90" s="27"/>
      <c r="J90" s="27"/>
      <c r="K90" s="27"/>
      <c r="L90" s="31" t="str">
        <f t="shared" si="18"/>
        <v/>
      </c>
      <c r="M90" s="31" t="str">
        <f t="shared" si="19"/>
        <v/>
      </c>
      <c r="N90" s="31" t="str">
        <f t="shared" si="20"/>
        <v/>
      </c>
      <c r="O90" s="32" t="str">
        <f>IF(AND(A90="",B90=""), "",IF(I90&gt;0, I90+LOOKUP(N90,'Adjustment Factors'!$B$7:$B$25,'Adjustment Factors'!$C$7:$C$25),IF(OR(C90="B", C90= "S"), 'Adjustment Factors'!$C$28,IF(C90="H", 'Adjustment Factors'!$C$29,"Sex Req'd"))))</f>
        <v/>
      </c>
      <c r="P90" s="31" t="str">
        <f t="shared" si="15"/>
        <v/>
      </c>
      <c r="Q90" s="32" t="str">
        <f>IF(OR(AND(A90="",B90=""),C90="",J90="" ), "",ROUND((((J90-(IF(I90&gt;0, I90,IF(OR(C90="B", C90= "S"), 'Adjustment Factors'!$C$28,IF(C90="H", 'Adjustment Factors'!$C$29,"Sex Req'd")))))/L90)*205)+IF(I90&gt;0, I90,IF(OR(C90="B", C90= "S"), 'Adjustment Factors'!$C$28,IF(C90="H", 'Adjustment Factors'!$C$29,"Sex Req'd")))+IF(OR(C90="B",C90="S"),LOOKUP(N90,'Adjustment Factors'!$B$7:$B$25,'Adjustment Factors'!$D$7:$D$25),IF(C90="H",LOOKUP(N90,'Adjustment Factors'!$B$7:$B$25,'Adjustment Factors'!$E$7:$E$25),"")),0))</f>
        <v/>
      </c>
      <c r="R90" s="31" t="str">
        <f t="shared" si="16"/>
        <v/>
      </c>
      <c r="S90" s="32" t="str">
        <f t="shared" si="21"/>
        <v/>
      </c>
      <c r="T90" s="31" t="str">
        <f t="shared" si="17"/>
        <v/>
      </c>
    </row>
    <row r="91" spans="1:20" x14ac:dyDescent="0.25">
      <c r="A91" s="27"/>
      <c r="B91" s="28"/>
      <c r="C91" s="28"/>
      <c r="D91" s="29"/>
      <c r="E91" s="30"/>
      <c r="F91" s="30"/>
      <c r="G91" s="29"/>
      <c r="H91" s="27"/>
      <c r="I91" s="27"/>
      <c r="J91" s="27"/>
      <c r="K91" s="27"/>
      <c r="L91" s="31" t="str">
        <f t="shared" si="18"/>
        <v/>
      </c>
      <c r="M91" s="31" t="str">
        <f t="shared" si="19"/>
        <v/>
      </c>
      <c r="N91" s="31" t="str">
        <f t="shared" si="20"/>
        <v/>
      </c>
      <c r="O91" s="32" t="str">
        <f>IF(AND(A91="",B91=""), "",IF(I91&gt;0, I91+LOOKUP(N91,'Adjustment Factors'!$B$7:$B$25,'Adjustment Factors'!$C$7:$C$25),IF(OR(C91="B", C91= "S"), 'Adjustment Factors'!$C$28,IF(C91="H", 'Adjustment Factors'!$C$29,"Sex Req'd"))))</f>
        <v/>
      </c>
      <c r="P91" s="31" t="str">
        <f t="shared" si="15"/>
        <v/>
      </c>
      <c r="Q91" s="32" t="str">
        <f>IF(OR(AND(A91="",B91=""),C91="",J91="" ), "",ROUND((((J91-(IF(I91&gt;0, I91,IF(OR(C91="B", C91= "S"), 'Adjustment Factors'!$C$28,IF(C91="H", 'Adjustment Factors'!$C$29,"Sex Req'd")))))/L91)*205)+IF(I91&gt;0, I91,IF(OR(C91="B", C91= "S"), 'Adjustment Factors'!$C$28,IF(C91="H", 'Adjustment Factors'!$C$29,"Sex Req'd")))+IF(OR(C91="B",C91="S"),LOOKUP(N91,'Adjustment Factors'!$B$7:$B$25,'Adjustment Factors'!$D$7:$D$25),IF(C91="H",LOOKUP(N91,'Adjustment Factors'!$B$7:$B$25,'Adjustment Factors'!$E$7:$E$25),"")),0))</f>
        <v/>
      </c>
      <c r="R91" s="31" t="str">
        <f t="shared" si="16"/>
        <v/>
      </c>
      <c r="S91" s="32" t="str">
        <f t="shared" si="21"/>
        <v/>
      </c>
      <c r="T91" s="31" t="str">
        <f t="shared" si="17"/>
        <v/>
      </c>
    </row>
    <row r="92" spans="1:20" x14ac:dyDescent="0.25">
      <c r="A92" s="27"/>
      <c r="B92" s="28"/>
      <c r="C92" s="28"/>
      <c r="D92" s="29"/>
      <c r="E92" s="30"/>
      <c r="F92" s="30"/>
      <c r="G92" s="29"/>
      <c r="H92" s="27"/>
      <c r="I92" s="27"/>
      <c r="J92" s="27"/>
      <c r="K92" s="27"/>
      <c r="L92" s="31" t="str">
        <f t="shared" si="18"/>
        <v/>
      </c>
      <c r="M92" s="31" t="str">
        <f t="shared" si="19"/>
        <v/>
      </c>
      <c r="N92" s="31" t="str">
        <f t="shared" si="20"/>
        <v/>
      </c>
      <c r="O92" s="32" t="str">
        <f>IF(AND(A92="",B92=""), "",IF(I92&gt;0, I92+LOOKUP(N92,'Adjustment Factors'!$B$7:$B$25,'Adjustment Factors'!$C$7:$C$25),IF(OR(C92="B", C92= "S"), 'Adjustment Factors'!$C$28,IF(C92="H", 'Adjustment Factors'!$C$29,"Sex Req'd"))))</f>
        <v/>
      </c>
      <c r="P92" s="31" t="str">
        <f t="shared" si="15"/>
        <v/>
      </c>
      <c r="Q92" s="32" t="str">
        <f>IF(OR(AND(A92="",B92=""),C92="",J92="" ), "",ROUND((((J92-(IF(I92&gt;0, I92,IF(OR(C92="B", C92= "S"), 'Adjustment Factors'!$C$28,IF(C92="H", 'Adjustment Factors'!$C$29,"Sex Req'd")))))/L92)*205)+IF(I92&gt;0, I92,IF(OR(C92="B", C92= "S"), 'Adjustment Factors'!$C$28,IF(C92="H", 'Adjustment Factors'!$C$29,"Sex Req'd")))+IF(OR(C92="B",C92="S"),LOOKUP(N92,'Adjustment Factors'!$B$7:$B$25,'Adjustment Factors'!$D$7:$D$25),IF(C92="H",LOOKUP(N92,'Adjustment Factors'!$B$7:$B$25,'Adjustment Factors'!$E$7:$E$25),"")),0))</f>
        <v/>
      </c>
      <c r="R92" s="31" t="str">
        <f t="shared" si="16"/>
        <v/>
      </c>
      <c r="S92" s="32" t="str">
        <f t="shared" si="21"/>
        <v/>
      </c>
      <c r="T92" s="31" t="str">
        <f t="shared" si="17"/>
        <v/>
      </c>
    </row>
    <row r="93" spans="1:20" x14ac:dyDescent="0.25">
      <c r="A93" s="27"/>
      <c r="B93" s="28"/>
      <c r="C93" s="28"/>
      <c r="D93" s="29"/>
      <c r="E93" s="30"/>
      <c r="F93" s="30"/>
      <c r="G93" s="29"/>
      <c r="H93" s="27"/>
      <c r="I93" s="27"/>
      <c r="J93" s="27"/>
      <c r="K93" s="27"/>
      <c r="L93" s="31" t="str">
        <f t="shared" si="18"/>
        <v/>
      </c>
      <c r="M93" s="31" t="str">
        <f t="shared" si="19"/>
        <v/>
      </c>
      <c r="N93" s="31" t="str">
        <f t="shared" si="20"/>
        <v/>
      </c>
      <c r="O93" s="32" t="str">
        <f>IF(AND(A93="",B93=""), "",IF(I93&gt;0, I93+LOOKUP(N93,'Adjustment Factors'!$B$7:$B$25,'Adjustment Factors'!$C$7:$C$25),IF(OR(C93="B", C93= "S"), 'Adjustment Factors'!$C$28,IF(C93="H", 'Adjustment Factors'!$C$29,"Sex Req'd"))))</f>
        <v/>
      </c>
      <c r="P93" s="31" t="str">
        <f t="shared" si="15"/>
        <v/>
      </c>
      <c r="Q93" s="32" t="str">
        <f>IF(OR(AND(A93="",B93=""),C93="",J93="" ), "",ROUND((((J93-(IF(I93&gt;0, I93,IF(OR(C93="B", C93= "S"), 'Adjustment Factors'!$C$28,IF(C93="H", 'Adjustment Factors'!$C$29,"Sex Req'd")))))/L93)*205)+IF(I93&gt;0, I93,IF(OR(C93="B", C93= "S"), 'Adjustment Factors'!$C$28,IF(C93="H", 'Adjustment Factors'!$C$29,"Sex Req'd")))+IF(OR(C93="B",C93="S"),LOOKUP(N93,'Adjustment Factors'!$B$7:$B$25,'Adjustment Factors'!$D$7:$D$25),IF(C93="H",LOOKUP(N93,'Adjustment Factors'!$B$7:$B$25,'Adjustment Factors'!$E$7:$E$25),"")),0))</f>
        <v/>
      </c>
      <c r="R93" s="31" t="str">
        <f t="shared" si="16"/>
        <v/>
      </c>
      <c r="S93" s="32" t="str">
        <f t="shared" si="21"/>
        <v/>
      </c>
      <c r="T93" s="31" t="str">
        <f t="shared" si="17"/>
        <v/>
      </c>
    </row>
    <row r="94" spans="1:20" x14ac:dyDescent="0.25">
      <c r="A94" s="27"/>
      <c r="B94" s="28"/>
      <c r="C94" s="28"/>
      <c r="D94" s="29"/>
      <c r="E94" s="30"/>
      <c r="F94" s="30"/>
      <c r="G94" s="29"/>
      <c r="H94" s="27"/>
      <c r="I94" s="27"/>
      <c r="J94" s="27"/>
      <c r="K94" s="27"/>
      <c r="L94" s="31" t="str">
        <f t="shared" si="18"/>
        <v/>
      </c>
      <c r="M94" s="31" t="str">
        <f t="shared" si="19"/>
        <v/>
      </c>
      <c r="N94" s="31" t="str">
        <f t="shared" si="20"/>
        <v/>
      </c>
      <c r="O94" s="32" t="str">
        <f>IF(AND(A94="",B94=""), "",IF(I94&gt;0, I94+LOOKUP(N94,'Adjustment Factors'!$B$7:$B$25,'Adjustment Factors'!$C$7:$C$25),IF(OR(C94="B", C94= "S"), 'Adjustment Factors'!$C$28,IF(C94="H", 'Adjustment Factors'!$C$29,"Sex Req'd"))))</f>
        <v/>
      </c>
      <c r="P94" s="31" t="str">
        <f t="shared" si="15"/>
        <v/>
      </c>
      <c r="Q94" s="32" t="str">
        <f>IF(OR(AND(A94="",B94=""),C94="",J94="" ), "",ROUND((((J94-(IF(I94&gt;0, I94,IF(OR(C94="B", C94= "S"), 'Adjustment Factors'!$C$28,IF(C94="H", 'Adjustment Factors'!$C$29,"Sex Req'd")))))/L94)*205)+IF(I94&gt;0, I94,IF(OR(C94="B", C94= "S"), 'Adjustment Factors'!$C$28,IF(C94="H", 'Adjustment Factors'!$C$29,"Sex Req'd")))+IF(OR(C94="B",C94="S"),LOOKUP(N94,'Adjustment Factors'!$B$7:$B$25,'Adjustment Factors'!$D$7:$D$25),IF(C94="H",LOOKUP(N94,'Adjustment Factors'!$B$7:$B$25,'Adjustment Factors'!$E$7:$E$25),"")),0))</f>
        <v/>
      </c>
      <c r="R94" s="31" t="str">
        <f t="shared" si="16"/>
        <v/>
      </c>
      <c r="S94" s="32" t="str">
        <f t="shared" si="21"/>
        <v/>
      </c>
      <c r="T94" s="31" t="str">
        <f t="shared" si="17"/>
        <v/>
      </c>
    </row>
    <row r="95" spans="1:20" x14ac:dyDescent="0.25">
      <c r="A95" s="27"/>
      <c r="B95" s="28"/>
      <c r="C95" s="28"/>
      <c r="D95" s="29"/>
      <c r="E95" s="30"/>
      <c r="F95" s="30"/>
      <c r="G95" s="29"/>
      <c r="H95" s="27"/>
      <c r="I95" s="27"/>
      <c r="J95" s="27"/>
      <c r="K95" s="27"/>
      <c r="L95" s="31" t="str">
        <f t="shared" si="18"/>
        <v/>
      </c>
      <c r="M95" s="31" t="str">
        <f t="shared" si="19"/>
        <v/>
      </c>
      <c r="N95" s="31" t="str">
        <f t="shared" si="20"/>
        <v/>
      </c>
      <c r="O95" s="32" t="str">
        <f>IF(AND(A95="",B95=""), "",IF(I95&gt;0, I95+LOOKUP(N95,'Adjustment Factors'!$B$7:$B$25,'Adjustment Factors'!$C$7:$C$25),IF(OR(C95="B", C95= "S"), 'Adjustment Factors'!$C$28,IF(C95="H", 'Adjustment Factors'!$C$29,"Sex Req'd"))))</f>
        <v/>
      </c>
      <c r="P95" s="31" t="str">
        <f t="shared" si="15"/>
        <v/>
      </c>
      <c r="Q95" s="32" t="str">
        <f>IF(OR(AND(A95="",B95=""),C95="",J95="" ), "",ROUND((((J95-(IF(I95&gt;0, I95,IF(OR(C95="B", C95= "S"), 'Adjustment Factors'!$C$28,IF(C95="H", 'Adjustment Factors'!$C$29,"Sex Req'd")))))/L95)*205)+IF(I95&gt;0, I95,IF(OR(C95="B", C95= "S"), 'Adjustment Factors'!$C$28,IF(C95="H", 'Adjustment Factors'!$C$29,"Sex Req'd")))+IF(OR(C95="B",C95="S"),LOOKUP(N95,'Adjustment Factors'!$B$7:$B$25,'Adjustment Factors'!$D$7:$D$25),IF(C95="H",LOOKUP(N95,'Adjustment Factors'!$B$7:$B$25,'Adjustment Factors'!$E$7:$E$25),"")),0))</f>
        <v/>
      </c>
      <c r="R95" s="31" t="str">
        <f t="shared" si="16"/>
        <v/>
      </c>
      <c r="S95" s="32" t="str">
        <f t="shared" si="21"/>
        <v/>
      </c>
      <c r="T95" s="31" t="str">
        <f t="shared" si="17"/>
        <v/>
      </c>
    </row>
    <row r="96" spans="1:20" x14ac:dyDescent="0.25">
      <c r="A96" s="27"/>
      <c r="B96" s="28"/>
      <c r="C96" s="28"/>
      <c r="D96" s="29"/>
      <c r="E96" s="30"/>
      <c r="F96" s="30"/>
      <c r="G96" s="29"/>
      <c r="H96" s="27"/>
      <c r="I96" s="27"/>
      <c r="J96" s="27"/>
      <c r="K96" s="27"/>
      <c r="L96" s="31" t="str">
        <f t="shared" si="18"/>
        <v/>
      </c>
      <c r="M96" s="31" t="str">
        <f t="shared" si="19"/>
        <v/>
      </c>
      <c r="N96" s="31" t="str">
        <f t="shared" si="20"/>
        <v/>
      </c>
      <c r="O96" s="32" t="str">
        <f>IF(AND(A96="",B96=""), "",IF(I96&gt;0, I96+LOOKUP(N96,'Adjustment Factors'!$B$7:$B$25,'Adjustment Factors'!$C$7:$C$25),IF(OR(C96="B", C96= "S"), 'Adjustment Factors'!$C$28,IF(C96="H", 'Adjustment Factors'!$C$29,"Sex Req'd"))))</f>
        <v/>
      </c>
      <c r="P96" s="31" t="str">
        <f t="shared" si="15"/>
        <v/>
      </c>
      <c r="Q96" s="32" t="str">
        <f>IF(OR(AND(A96="",B96=""),C96="",J96="" ), "",ROUND((((J96-(IF(I96&gt;0, I96,IF(OR(C96="B", C96= "S"), 'Adjustment Factors'!$C$28,IF(C96="H", 'Adjustment Factors'!$C$29,"Sex Req'd")))))/L96)*205)+IF(I96&gt;0, I96,IF(OR(C96="B", C96= "S"), 'Adjustment Factors'!$C$28,IF(C96="H", 'Adjustment Factors'!$C$29,"Sex Req'd")))+IF(OR(C96="B",C96="S"),LOOKUP(N96,'Adjustment Factors'!$B$7:$B$25,'Adjustment Factors'!$D$7:$D$25),IF(C96="H",LOOKUP(N96,'Adjustment Factors'!$B$7:$B$25,'Adjustment Factors'!$E$7:$E$25),"")),0))</f>
        <v/>
      </c>
      <c r="R96" s="31" t="str">
        <f t="shared" si="16"/>
        <v/>
      </c>
      <c r="S96" s="32" t="str">
        <f t="shared" si="21"/>
        <v/>
      </c>
      <c r="T96" s="31" t="str">
        <f t="shared" si="17"/>
        <v/>
      </c>
    </row>
    <row r="97" spans="1:20" x14ac:dyDescent="0.25">
      <c r="A97" s="27"/>
      <c r="B97" s="28"/>
      <c r="C97" s="28"/>
      <c r="D97" s="29"/>
      <c r="E97" s="30"/>
      <c r="F97" s="30"/>
      <c r="G97" s="29"/>
      <c r="H97" s="27"/>
      <c r="I97" s="27"/>
      <c r="J97" s="27"/>
      <c r="K97" s="27"/>
      <c r="L97" s="31" t="str">
        <f t="shared" si="18"/>
        <v/>
      </c>
      <c r="M97" s="31" t="str">
        <f t="shared" si="19"/>
        <v/>
      </c>
      <c r="N97" s="31" t="str">
        <f t="shared" si="20"/>
        <v/>
      </c>
      <c r="O97" s="32" t="str">
        <f>IF(AND(A97="",B97=""), "",IF(I97&gt;0, I97+LOOKUP(N97,'Adjustment Factors'!$B$7:$B$25,'Adjustment Factors'!$C$7:$C$25),IF(OR(C97="B", C97= "S"), 'Adjustment Factors'!$C$28,IF(C97="H", 'Adjustment Factors'!$C$29,"Sex Req'd"))))</f>
        <v/>
      </c>
      <c r="P97" s="31" t="str">
        <f t="shared" si="15"/>
        <v/>
      </c>
      <c r="Q97" s="32" t="str">
        <f>IF(OR(AND(A97="",B97=""),C97="",J97="" ), "",ROUND((((J97-(IF(I97&gt;0, I97,IF(OR(C97="B", C97= "S"), 'Adjustment Factors'!$C$28,IF(C97="H", 'Adjustment Factors'!$C$29,"Sex Req'd")))))/L97)*205)+IF(I97&gt;0, I97,IF(OR(C97="B", C97= "S"), 'Adjustment Factors'!$C$28,IF(C97="H", 'Adjustment Factors'!$C$29,"Sex Req'd")))+IF(OR(C97="B",C97="S"),LOOKUP(N97,'Adjustment Factors'!$B$7:$B$25,'Adjustment Factors'!$D$7:$D$25),IF(C97="H",LOOKUP(N97,'Adjustment Factors'!$B$7:$B$25,'Adjustment Factors'!$E$7:$E$25),"")),0))</f>
        <v/>
      </c>
      <c r="R97" s="31" t="str">
        <f t="shared" si="16"/>
        <v/>
      </c>
      <c r="S97" s="32" t="str">
        <f t="shared" si="21"/>
        <v/>
      </c>
      <c r="T97" s="31" t="str">
        <f t="shared" si="17"/>
        <v/>
      </c>
    </row>
    <row r="98" spans="1:20" x14ac:dyDescent="0.25">
      <c r="A98" s="27"/>
      <c r="B98" s="28"/>
      <c r="C98" s="28"/>
      <c r="D98" s="29"/>
      <c r="E98" s="30"/>
      <c r="F98" s="30"/>
      <c r="G98" s="29"/>
      <c r="H98" s="27"/>
      <c r="I98" s="27"/>
      <c r="J98" s="27"/>
      <c r="K98" s="27"/>
      <c r="L98" s="31" t="str">
        <f t="shared" si="18"/>
        <v/>
      </c>
      <c r="M98" s="31" t="str">
        <f t="shared" si="19"/>
        <v/>
      </c>
      <c r="N98" s="31" t="str">
        <f t="shared" si="20"/>
        <v/>
      </c>
      <c r="O98" s="32" t="str">
        <f>IF(AND(A98="",B98=""), "",IF(I98&gt;0, I98+LOOKUP(N98,'Adjustment Factors'!$B$7:$B$25,'Adjustment Factors'!$C$7:$C$25),IF(OR(C98="B", C98= "S"), 'Adjustment Factors'!$C$28,IF(C98="H", 'Adjustment Factors'!$C$29,"Sex Req'd"))))</f>
        <v/>
      </c>
      <c r="P98" s="31" t="str">
        <f t="shared" si="15"/>
        <v/>
      </c>
      <c r="Q98" s="32" t="str">
        <f>IF(OR(AND(A98="",B98=""),C98="",J98="" ), "",ROUND((((J98-(IF(I98&gt;0, I98,IF(OR(C98="B", C98= "S"), 'Adjustment Factors'!$C$28,IF(C98="H", 'Adjustment Factors'!$C$29,"Sex Req'd")))))/L98)*205)+IF(I98&gt;0, I98,IF(OR(C98="B", C98= "S"), 'Adjustment Factors'!$C$28,IF(C98="H", 'Adjustment Factors'!$C$29,"Sex Req'd")))+IF(OR(C98="B",C98="S"),LOOKUP(N98,'Adjustment Factors'!$B$7:$B$25,'Adjustment Factors'!$D$7:$D$25),IF(C98="H",LOOKUP(N98,'Adjustment Factors'!$B$7:$B$25,'Adjustment Factors'!$E$7:$E$25),"")),0))</f>
        <v/>
      </c>
      <c r="R98" s="31" t="str">
        <f t="shared" si="16"/>
        <v/>
      </c>
      <c r="S98" s="32" t="str">
        <f t="shared" si="21"/>
        <v/>
      </c>
      <c r="T98" s="31" t="str">
        <f t="shared" si="17"/>
        <v/>
      </c>
    </row>
    <row r="99" spans="1:20" x14ac:dyDescent="0.25">
      <c r="A99" s="27"/>
      <c r="B99" s="28"/>
      <c r="C99" s="28"/>
      <c r="D99" s="29"/>
      <c r="E99" s="30"/>
      <c r="F99" s="30"/>
      <c r="G99" s="29"/>
      <c r="H99" s="27"/>
      <c r="I99" s="27"/>
      <c r="J99" s="27"/>
      <c r="K99" s="27"/>
      <c r="L99" s="31" t="str">
        <f t="shared" si="18"/>
        <v/>
      </c>
      <c r="M99" s="31" t="str">
        <f t="shared" si="19"/>
        <v/>
      </c>
      <c r="N99" s="31" t="str">
        <f t="shared" si="20"/>
        <v/>
      </c>
      <c r="O99" s="32" t="str">
        <f>IF(AND(A99="",B99=""), "",IF(I99&gt;0, I99+LOOKUP(N99,'Adjustment Factors'!$B$7:$B$25,'Adjustment Factors'!$C$7:$C$25),IF(OR(C99="B", C99= "S"), 'Adjustment Factors'!$C$28,IF(C99="H", 'Adjustment Factors'!$C$29,"Sex Req'd"))))</f>
        <v/>
      </c>
      <c r="P99" s="31" t="str">
        <f t="shared" si="15"/>
        <v/>
      </c>
      <c r="Q99" s="32" t="str">
        <f>IF(OR(AND(A99="",B99=""),C99="",J99="" ), "",ROUND((((J99-(IF(I99&gt;0, I99,IF(OR(C99="B", C99= "S"), 'Adjustment Factors'!$C$28,IF(C99="H", 'Adjustment Factors'!$C$29,"Sex Req'd")))))/L99)*205)+IF(I99&gt;0, I99,IF(OR(C99="B", C99= "S"), 'Adjustment Factors'!$C$28,IF(C99="H", 'Adjustment Factors'!$C$29,"Sex Req'd")))+IF(OR(C99="B",C99="S"),LOOKUP(N99,'Adjustment Factors'!$B$7:$B$25,'Adjustment Factors'!$D$7:$D$25),IF(C99="H",LOOKUP(N99,'Adjustment Factors'!$B$7:$B$25,'Adjustment Factors'!$E$7:$E$25),"")),0))</f>
        <v/>
      </c>
      <c r="R99" s="31" t="str">
        <f t="shared" si="16"/>
        <v/>
      </c>
      <c r="S99" s="32" t="str">
        <f t="shared" si="21"/>
        <v/>
      </c>
      <c r="T99" s="31" t="str">
        <f t="shared" si="17"/>
        <v/>
      </c>
    </row>
    <row r="100" spans="1:20" x14ac:dyDescent="0.25">
      <c r="A100" s="27"/>
      <c r="B100" s="28"/>
      <c r="C100" s="28"/>
      <c r="D100" s="29"/>
      <c r="E100" s="30"/>
      <c r="F100" s="30"/>
      <c r="G100" s="29"/>
      <c r="H100" s="27"/>
      <c r="I100" s="27"/>
      <c r="J100" s="27"/>
      <c r="K100" s="27"/>
      <c r="L100" s="31" t="str">
        <f t="shared" si="18"/>
        <v/>
      </c>
      <c r="M100" s="31" t="str">
        <f t="shared" si="19"/>
        <v/>
      </c>
      <c r="N100" s="31" t="str">
        <f t="shared" si="20"/>
        <v/>
      </c>
      <c r="O100" s="32" t="str">
        <f>IF(AND(A100="",B100=""), "",IF(I100&gt;0, I100+LOOKUP(N100,'Adjustment Factors'!$B$7:$B$25,'Adjustment Factors'!$C$7:$C$25),IF(OR(C100="B", C100= "S"), 'Adjustment Factors'!$C$28,IF(C100="H", 'Adjustment Factors'!$C$29,"Sex Req'd"))))</f>
        <v/>
      </c>
      <c r="P100" s="31" t="str">
        <f t="shared" si="15"/>
        <v/>
      </c>
      <c r="Q100" s="32" t="str">
        <f>IF(OR(AND(A100="",B100=""),C100="",J100="" ), "",ROUND((((J100-(IF(I100&gt;0, I100,IF(OR(C100="B", C100= "S"), 'Adjustment Factors'!$C$28,IF(C100="H", 'Adjustment Factors'!$C$29,"Sex Req'd")))))/L100)*205)+IF(I100&gt;0, I100,IF(OR(C100="B", C100= "S"), 'Adjustment Factors'!$C$28,IF(C100="H", 'Adjustment Factors'!$C$29,"Sex Req'd")))+IF(OR(C100="B",C100="S"),LOOKUP(N100,'Adjustment Factors'!$B$7:$B$25,'Adjustment Factors'!$D$7:$D$25),IF(C100="H",LOOKUP(N100,'Adjustment Factors'!$B$7:$B$25,'Adjustment Factors'!$E$7:$E$25),"")),0))</f>
        <v/>
      </c>
      <c r="R100" s="31" t="str">
        <f t="shared" si="16"/>
        <v/>
      </c>
      <c r="S100" s="32" t="str">
        <f t="shared" si="21"/>
        <v/>
      </c>
      <c r="T100" s="31" t="str">
        <f t="shared" si="17"/>
        <v/>
      </c>
    </row>
    <row r="101" spans="1:20" x14ac:dyDescent="0.25">
      <c r="A101" s="27"/>
      <c r="B101" s="28"/>
      <c r="C101" s="28"/>
      <c r="D101" s="29"/>
      <c r="E101" s="30"/>
      <c r="F101" s="30"/>
      <c r="G101" s="29"/>
      <c r="H101" s="27"/>
      <c r="I101" s="27"/>
      <c r="J101" s="27"/>
      <c r="K101" s="27"/>
      <c r="L101" s="31" t="str">
        <f t="shared" si="18"/>
        <v/>
      </c>
      <c r="M101" s="31" t="str">
        <f t="shared" si="19"/>
        <v/>
      </c>
      <c r="N101" s="31" t="str">
        <f t="shared" si="20"/>
        <v/>
      </c>
      <c r="O101" s="32" t="str">
        <f>IF(AND(A101="",B101=""), "",IF(I101&gt;0, I101+LOOKUP(N101,'Adjustment Factors'!$B$7:$B$25,'Adjustment Factors'!$C$7:$C$25),IF(OR(C101="B", C101= "S"), 'Adjustment Factors'!$C$28,IF(C101="H", 'Adjustment Factors'!$C$29,"Sex Req'd"))))</f>
        <v/>
      </c>
      <c r="P101" s="31" t="str">
        <f t="shared" si="15"/>
        <v/>
      </c>
      <c r="Q101" s="32" t="str">
        <f>IF(OR(AND(A101="",B101=""),C101="",J101="" ), "",ROUND((((J101-(IF(I101&gt;0, I101,IF(OR(C101="B", C101= "S"), 'Adjustment Factors'!$C$28,IF(C101="H", 'Adjustment Factors'!$C$29,"Sex Req'd")))))/L101)*205)+IF(I101&gt;0, I101,IF(OR(C101="B", C101= "S"), 'Adjustment Factors'!$C$28,IF(C101="H", 'Adjustment Factors'!$C$29,"Sex Req'd")))+IF(OR(C101="B",C101="S"),LOOKUP(N101,'Adjustment Factors'!$B$7:$B$25,'Adjustment Factors'!$D$7:$D$25),IF(C101="H",LOOKUP(N101,'Adjustment Factors'!$B$7:$B$25,'Adjustment Factors'!$E$7:$E$25),"")),0))</f>
        <v/>
      </c>
      <c r="R101" s="31" t="str">
        <f t="shared" si="16"/>
        <v/>
      </c>
      <c r="S101" s="32" t="str">
        <f t="shared" si="21"/>
        <v/>
      </c>
      <c r="T101" s="31" t="str">
        <f t="shared" si="17"/>
        <v/>
      </c>
    </row>
    <row r="102" spans="1:20" x14ac:dyDescent="0.25">
      <c r="A102" s="27"/>
      <c r="B102" s="28"/>
      <c r="C102" s="28"/>
      <c r="D102" s="29"/>
      <c r="E102" s="30"/>
      <c r="F102" s="30"/>
      <c r="G102" s="29"/>
      <c r="H102" s="27"/>
      <c r="I102" s="27"/>
      <c r="J102" s="27"/>
      <c r="K102" s="27"/>
      <c r="L102" s="31" t="str">
        <f t="shared" si="18"/>
        <v/>
      </c>
      <c r="M102" s="31" t="str">
        <f t="shared" si="19"/>
        <v/>
      </c>
      <c r="N102" s="31" t="str">
        <f t="shared" si="20"/>
        <v/>
      </c>
      <c r="O102" s="32" t="str">
        <f>IF(AND(A102="",B102=""), "",IF(I102&gt;0, I102+LOOKUP(N102,'Adjustment Factors'!$B$7:$B$25,'Adjustment Factors'!$C$7:$C$25),IF(OR(C102="B", C102= "S"), 'Adjustment Factors'!$C$28,IF(C102="H", 'Adjustment Factors'!$C$29,"Sex Req'd"))))</f>
        <v/>
      </c>
      <c r="P102" s="31" t="str">
        <f t="shared" si="15"/>
        <v/>
      </c>
      <c r="Q102" s="32" t="str">
        <f>IF(OR(AND(A102="",B102=""),C102="",J102="" ), "",ROUND((((J102-(IF(I102&gt;0, I102,IF(OR(C102="B", C102= "S"), 'Adjustment Factors'!$C$28,IF(C102="H", 'Adjustment Factors'!$C$29,"Sex Req'd")))))/L102)*205)+IF(I102&gt;0, I102,IF(OR(C102="B", C102= "S"), 'Adjustment Factors'!$C$28,IF(C102="H", 'Adjustment Factors'!$C$29,"Sex Req'd")))+IF(OR(C102="B",C102="S"),LOOKUP(N102,'Adjustment Factors'!$B$7:$B$25,'Adjustment Factors'!$D$7:$D$25),IF(C102="H",LOOKUP(N102,'Adjustment Factors'!$B$7:$B$25,'Adjustment Factors'!$E$7:$E$25),"")),0))</f>
        <v/>
      </c>
      <c r="R102" s="31" t="str">
        <f t="shared" si="16"/>
        <v/>
      </c>
      <c r="S102" s="32" t="str">
        <f t="shared" si="21"/>
        <v/>
      </c>
      <c r="T102" s="31" t="str">
        <f t="shared" si="17"/>
        <v/>
      </c>
    </row>
    <row r="103" spans="1:20" x14ac:dyDescent="0.25">
      <c r="A103" s="27"/>
      <c r="B103" s="28"/>
      <c r="C103" s="28"/>
      <c r="D103" s="29"/>
      <c r="E103" s="30"/>
      <c r="F103" s="30"/>
      <c r="G103" s="29"/>
      <c r="H103" s="27"/>
      <c r="I103" s="27"/>
      <c r="J103" s="27"/>
      <c r="K103" s="27"/>
      <c r="L103" s="31" t="str">
        <f t="shared" si="18"/>
        <v/>
      </c>
      <c r="M103" s="31" t="str">
        <f t="shared" si="19"/>
        <v/>
      </c>
      <c r="N103" s="31" t="str">
        <f t="shared" si="20"/>
        <v/>
      </c>
      <c r="O103" s="32" t="str">
        <f>IF(AND(A103="",B103=""), "",IF(I103&gt;0, I103+LOOKUP(N103,'Adjustment Factors'!$B$7:$B$25,'Adjustment Factors'!$C$7:$C$25),IF(OR(C103="B", C103= "S"), 'Adjustment Factors'!$C$28,IF(C103="H", 'Adjustment Factors'!$C$29,"Sex Req'd"))))</f>
        <v/>
      </c>
      <c r="P103" s="31" t="str">
        <f t="shared" si="15"/>
        <v/>
      </c>
      <c r="Q103" s="32" t="str">
        <f>IF(OR(AND(A103="",B103=""),C103="",J103="" ), "",ROUND((((J103-(IF(I103&gt;0, I103,IF(OR(C103="B", C103= "S"), 'Adjustment Factors'!$C$28,IF(C103="H", 'Adjustment Factors'!$C$29,"Sex Req'd")))))/L103)*205)+IF(I103&gt;0, I103,IF(OR(C103="B", C103= "S"), 'Adjustment Factors'!$C$28,IF(C103="H", 'Adjustment Factors'!$C$29,"Sex Req'd")))+IF(OR(C103="B",C103="S"),LOOKUP(N103,'Adjustment Factors'!$B$7:$B$25,'Adjustment Factors'!$D$7:$D$25),IF(C103="H",LOOKUP(N103,'Adjustment Factors'!$B$7:$B$25,'Adjustment Factors'!$E$7:$E$25),"")),0))</f>
        <v/>
      </c>
      <c r="R103" s="31" t="str">
        <f t="shared" si="16"/>
        <v/>
      </c>
      <c r="S103" s="32" t="str">
        <f t="shared" si="21"/>
        <v/>
      </c>
      <c r="T103" s="31" t="str">
        <f t="shared" si="17"/>
        <v/>
      </c>
    </row>
    <row r="104" spans="1:20" x14ac:dyDescent="0.25">
      <c r="A104" s="27"/>
      <c r="B104" s="28"/>
      <c r="C104" s="28"/>
      <c r="D104" s="29"/>
      <c r="E104" s="30"/>
      <c r="F104" s="30"/>
      <c r="G104" s="29"/>
      <c r="H104" s="27"/>
      <c r="I104" s="27"/>
      <c r="J104" s="27"/>
      <c r="K104" s="27"/>
      <c r="L104" s="31" t="str">
        <f t="shared" si="18"/>
        <v/>
      </c>
      <c r="M104" s="31" t="str">
        <f t="shared" si="19"/>
        <v/>
      </c>
      <c r="N104" s="31" t="str">
        <f t="shared" si="20"/>
        <v/>
      </c>
      <c r="O104" s="32" t="str">
        <f>IF(AND(A104="",B104=""), "",IF(I104&gt;0, I104+LOOKUP(N104,'Adjustment Factors'!$B$7:$B$25,'Adjustment Factors'!$C$7:$C$25),IF(OR(C104="B", C104= "S"), 'Adjustment Factors'!$C$28,IF(C104="H", 'Adjustment Factors'!$C$29,"Sex Req'd"))))</f>
        <v/>
      </c>
      <c r="P104" s="31" t="str">
        <f t="shared" si="15"/>
        <v/>
      </c>
      <c r="Q104" s="32" t="str">
        <f>IF(OR(AND(A104="",B104=""),C104="",J104="" ), "",ROUND((((J104-(IF(I104&gt;0, I104,IF(OR(C104="B", C104= "S"), 'Adjustment Factors'!$C$28,IF(C104="H", 'Adjustment Factors'!$C$29,"Sex Req'd")))))/L104)*205)+IF(I104&gt;0, I104,IF(OR(C104="B", C104= "S"), 'Adjustment Factors'!$C$28,IF(C104="H", 'Adjustment Factors'!$C$29,"Sex Req'd")))+IF(OR(C104="B",C104="S"),LOOKUP(N104,'Adjustment Factors'!$B$7:$B$25,'Adjustment Factors'!$D$7:$D$25),IF(C104="H",LOOKUP(N104,'Adjustment Factors'!$B$7:$B$25,'Adjustment Factors'!$E$7:$E$25),"")),0))</f>
        <v/>
      </c>
      <c r="R104" s="31" t="str">
        <f t="shared" si="16"/>
        <v/>
      </c>
      <c r="S104" s="32" t="str">
        <f t="shared" si="21"/>
        <v/>
      </c>
      <c r="T104" s="31" t="str">
        <f t="shared" si="17"/>
        <v/>
      </c>
    </row>
    <row r="105" spans="1:20" x14ac:dyDescent="0.25">
      <c r="A105" s="27"/>
      <c r="B105" s="28"/>
      <c r="C105" s="28"/>
      <c r="D105" s="29"/>
      <c r="E105" s="30"/>
      <c r="F105" s="30"/>
      <c r="G105" s="29"/>
      <c r="H105" s="27"/>
      <c r="I105" s="27"/>
      <c r="J105" s="27"/>
      <c r="K105" s="27"/>
      <c r="L105" s="31" t="str">
        <f t="shared" si="18"/>
        <v/>
      </c>
      <c r="M105" s="31" t="str">
        <f t="shared" si="19"/>
        <v/>
      </c>
      <c r="N105" s="31" t="str">
        <f t="shared" si="20"/>
        <v/>
      </c>
      <c r="O105" s="32" t="str">
        <f>IF(AND(A105="",B105=""), "",IF(I105&gt;0, I105+LOOKUP(N105,'Adjustment Factors'!$B$7:$B$25,'Adjustment Factors'!$C$7:$C$25),IF(OR(C105="B", C105= "S"), 'Adjustment Factors'!$C$28,IF(C105="H", 'Adjustment Factors'!$C$29,"Sex Req'd"))))</f>
        <v/>
      </c>
      <c r="P105" s="31" t="str">
        <f t="shared" si="15"/>
        <v/>
      </c>
      <c r="Q105" s="32" t="str">
        <f>IF(OR(AND(A105="",B105=""),C105="",J105="" ), "",ROUND((((J105-(IF(I105&gt;0, I105,IF(OR(C105="B", C105= "S"), 'Adjustment Factors'!$C$28,IF(C105="H", 'Adjustment Factors'!$C$29,"Sex Req'd")))))/L105)*205)+IF(I105&gt;0, I105,IF(OR(C105="B", C105= "S"), 'Adjustment Factors'!$C$28,IF(C105="H", 'Adjustment Factors'!$C$29,"Sex Req'd")))+IF(OR(C105="B",C105="S"),LOOKUP(N105,'Adjustment Factors'!$B$7:$B$25,'Adjustment Factors'!$D$7:$D$25),IF(C105="H",LOOKUP(N105,'Adjustment Factors'!$B$7:$B$25,'Adjustment Factors'!$E$7:$E$25),"")),0))</f>
        <v/>
      </c>
      <c r="R105" s="31" t="str">
        <f t="shared" si="16"/>
        <v/>
      </c>
      <c r="S105" s="32" t="str">
        <f t="shared" si="21"/>
        <v/>
      </c>
      <c r="T105" s="31" t="str">
        <f t="shared" si="17"/>
        <v/>
      </c>
    </row>
    <row r="106" spans="1:20" x14ac:dyDescent="0.25">
      <c r="A106" s="27"/>
      <c r="B106" s="28"/>
      <c r="C106" s="28"/>
      <c r="D106" s="29"/>
      <c r="E106" s="30"/>
      <c r="F106" s="30"/>
      <c r="G106" s="29"/>
      <c r="H106" s="27"/>
      <c r="I106" s="27"/>
      <c r="J106" s="27"/>
      <c r="K106" s="27"/>
      <c r="L106" s="31" t="str">
        <f t="shared" si="18"/>
        <v/>
      </c>
      <c r="M106" s="31" t="str">
        <f t="shared" si="19"/>
        <v/>
      </c>
      <c r="N106" s="31" t="str">
        <f t="shared" si="20"/>
        <v/>
      </c>
      <c r="O106" s="32" t="str">
        <f>IF(AND(A106="",B106=""), "",IF(I106&gt;0, I106+LOOKUP(N106,'Adjustment Factors'!$B$7:$B$25,'Adjustment Factors'!$C$7:$C$25),IF(OR(C106="B", C106= "S"), 'Adjustment Factors'!$C$28,IF(C106="H", 'Adjustment Factors'!$C$29,"Sex Req'd"))))</f>
        <v/>
      </c>
      <c r="P106" s="31" t="str">
        <f t="shared" si="15"/>
        <v/>
      </c>
      <c r="Q106" s="32" t="str">
        <f>IF(OR(AND(A106="",B106=""),C106="",J106="" ), "",ROUND((((J106-(IF(I106&gt;0, I106,IF(OR(C106="B", C106= "S"), 'Adjustment Factors'!$C$28,IF(C106="H", 'Adjustment Factors'!$C$29,"Sex Req'd")))))/L106)*205)+IF(I106&gt;0, I106,IF(OR(C106="B", C106= "S"), 'Adjustment Factors'!$C$28,IF(C106="H", 'Adjustment Factors'!$C$29,"Sex Req'd")))+IF(OR(C106="B",C106="S"),LOOKUP(N106,'Adjustment Factors'!$B$7:$B$25,'Adjustment Factors'!$D$7:$D$25),IF(C106="H",LOOKUP(N106,'Adjustment Factors'!$B$7:$B$25,'Adjustment Factors'!$E$7:$E$25),"")),0))</f>
        <v/>
      </c>
      <c r="R106" s="31" t="str">
        <f t="shared" si="16"/>
        <v/>
      </c>
      <c r="S106" s="32" t="str">
        <f t="shared" si="21"/>
        <v/>
      </c>
      <c r="T106" s="31" t="str">
        <f t="shared" si="17"/>
        <v/>
      </c>
    </row>
    <row r="107" spans="1:20" x14ac:dyDescent="0.25">
      <c r="A107" s="27"/>
      <c r="B107" s="28"/>
      <c r="C107" s="28"/>
      <c r="D107" s="29"/>
      <c r="E107" s="30"/>
      <c r="F107" s="30"/>
      <c r="G107" s="29"/>
      <c r="H107" s="27"/>
      <c r="I107" s="27"/>
      <c r="J107" s="27"/>
      <c r="K107" s="27"/>
      <c r="L107" s="31" t="str">
        <f t="shared" si="18"/>
        <v/>
      </c>
      <c r="M107" s="31" t="str">
        <f t="shared" si="19"/>
        <v/>
      </c>
      <c r="N107" s="31" t="str">
        <f t="shared" si="20"/>
        <v/>
      </c>
      <c r="O107" s="32" t="str">
        <f>IF(AND(A107="",B107=""), "",IF(I107&gt;0, I107+LOOKUP(N107,'Adjustment Factors'!$B$7:$B$25,'Adjustment Factors'!$C$7:$C$25),IF(OR(C107="B", C107= "S"), 'Adjustment Factors'!$C$28,IF(C107="H", 'Adjustment Factors'!$C$29,"Sex Req'd"))))</f>
        <v/>
      </c>
      <c r="P107" s="31" t="str">
        <f t="shared" si="15"/>
        <v/>
      </c>
      <c r="Q107" s="32" t="str">
        <f>IF(OR(AND(A107="",B107=""),C107="",J107="" ), "",ROUND((((J107-(IF(I107&gt;0, I107,IF(OR(C107="B", C107= "S"), 'Adjustment Factors'!$C$28,IF(C107="H", 'Adjustment Factors'!$C$29,"Sex Req'd")))))/L107)*205)+IF(I107&gt;0, I107,IF(OR(C107="B", C107= "S"), 'Adjustment Factors'!$C$28,IF(C107="H", 'Adjustment Factors'!$C$29,"Sex Req'd")))+IF(OR(C107="B",C107="S"),LOOKUP(N107,'Adjustment Factors'!$B$7:$B$25,'Adjustment Factors'!$D$7:$D$25),IF(C107="H",LOOKUP(N107,'Adjustment Factors'!$B$7:$B$25,'Adjustment Factors'!$E$7:$E$25),"")),0))</f>
        <v/>
      </c>
      <c r="R107" s="31" t="str">
        <f t="shared" si="16"/>
        <v/>
      </c>
      <c r="S107" s="32" t="str">
        <f t="shared" si="21"/>
        <v/>
      </c>
      <c r="T107" s="31" t="str">
        <f t="shared" si="17"/>
        <v/>
      </c>
    </row>
    <row r="108" spans="1:20" x14ac:dyDescent="0.25">
      <c r="A108" s="27"/>
      <c r="B108" s="28"/>
      <c r="C108" s="28"/>
      <c r="D108" s="29"/>
      <c r="E108" s="30"/>
      <c r="F108" s="30"/>
      <c r="G108" s="29"/>
      <c r="H108" s="27"/>
      <c r="I108" s="27"/>
      <c r="J108" s="27"/>
      <c r="K108" s="27"/>
      <c r="L108" s="31" t="str">
        <f t="shared" si="18"/>
        <v/>
      </c>
      <c r="M108" s="31" t="str">
        <f t="shared" si="19"/>
        <v/>
      </c>
      <c r="N108" s="31" t="str">
        <f t="shared" si="20"/>
        <v/>
      </c>
      <c r="O108" s="32" t="str">
        <f>IF(AND(A108="",B108=""), "",IF(I108&gt;0, I108+LOOKUP(N108,'Adjustment Factors'!$B$7:$B$25,'Adjustment Factors'!$C$7:$C$25),IF(OR(C108="B", C108= "S"), 'Adjustment Factors'!$C$28,IF(C108="H", 'Adjustment Factors'!$C$29,"Sex Req'd"))))</f>
        <v/>
      </c>
      <c r="P108" s="31" t="str">
        <f t="shared" si="15"/>
        <v/>
      </c>
      <c r="Q108" s="32" t="str">
        <f>IF(OR(AND(A108="",B108=""),C108="",J108="" ), "",ROUND((((J108-(IF(I108&gt;0, I108,IF(OR(C108="B", C108= "S"), 'Adjustment Factors'!$C$28,IF(C108="H", 'Adjustment Factors'!$C$29,"Sex Req'd")))))/L108)*205)+IF(I108&gt;0, I108,IF(OR(C108="B", C108= "S"), 'Adjustment Factors'!$C$28,IF(C108="H", 'Adjustment Factors'!$C$29,"Sex Req'd")))+IF(OR(C108="B",C108="S"),LOOKUP(N108,'Adjustment Factors'!$B$7:$B$25,'Adjustment Factors'!$D$7:$D$25),IF(C108="H",LOOKUP(N108,'Adjustment Factors'!$B$7:$B$25,'Adjustment Factors'!$E$7:$E$25),"")),0))</f>
        <v/>
      </c>
      <c r="R108" s="31" t="str">
        <f t="shared" si="16"/>
        <v/>
      </c>
      <c r="S108" s="32" t="str">
        <f t="shared" si="21"/>
        <v/>
      </c>
      <c r="T108" s="31" t="str">
        <f t="shared" si="17"/>
        <v/>
      </c>
    </row>
    <row r="109" spans="1:20" x14ac:dyDescent="0.25">
      <c r="A109" s="27"/>
      <c r="B109" s="28"/>
      <c r="C109" s="28"/>
      <c r="D109" s="29"/>
      <c r="E109" s="30"/>
      <c r="F109" s="30"/>
      <c r="G109" s="29"/>
      <c r="H109" s="27"/>
      <c r="I109" s="27"/>
      <c r="J109" s="27"/>
      <c r="K109" s="27"/>
      <c r="L109" s="31" t="str">
        <f t="shared" si="18"/>
        <v/>
      </c>
      <c r="M109" s="31" t="str">
        <f t="shared" si="19"/>
        <v/>
      </c>
      <c r="N109" s="31" t="str">
        <f t="shared" si="20"/>
        <v/>
      </c>
      <c r="O109" s="32" t="str">
        <f>IF(AND(A109="",B109=""), "",IF(I109&gt;0, I109+LOOKUP(N109,'Adjustment Factors'!$B$7:$B$25,'Adjustment Factors'!$C$7:$C$25),IF(OR(C109="B", C109= "S"), 'Adjustment Factors'!$C$28,IF(C109="H", 'Adjustment Factors'!$C$29,"Sex Req'd"))))</f>
        <v/>
      </c>
      <c r="P109" s="31" t="str">
        <f t="shared" si="15"/>
        <v/>
      </c>
      <c r="Q109" s="32" t="str">
        <f>IF(OR(AND(A109="",B109=""),C109="",J109="" ), "",ROUND((((J109-(IF(I109&gt;0, I109,IF(OR(C109="B", C109= "S"), 'Adjustment Factors'!$C$28,IF(C109="H", 'Adjustment Factors'!$C$29,"Sex Req'd")))))/L109)*205)+IF(I109&gt;0, I109,IF(OR(C109="B", C109= "S"), 'Adjustment Factors'!$C$28,IF(C109="H", 'Adjustment Factors'!$C$29,"Sex Req'd")))+IF(OR(C109="B",C109="S"),LOOKUP(N109,'Adjustment Factors'!$B$7:$B$25,'Adjustment Factors'!$D$7:$D$25),IF(C109="H",LOOKUP(N109,'Adjustment Factors'!$B$7:$B$25,'Adjustment Factors'!$E$7:$E$25),"")),0))</f>
        <v/>
      </c>
      <c r="R109" s="31" t="str">
        <f t="shared" si="16"/>
        <v/>
      </c>
      <c r="S109" s="32" t="str">
        <f t="shared" si="21"/>
        <v/>
      </c>
      <c r="T109" s="31" t="str">
        <f t="shared" si="17"/>
        <v/>
      </c>
    </row>
    <row r="110" spans="1:20" x14ac:dyDescent="0.25">
      <c r="A110" s="27"/>
      <c r="B110" s="28"/>
      <c r="C110" s="28"/>
      <c r="D110" s="29"/>
      <c r="E110" s="30"/>
      <c r="F110" s="30"/>
      <c r="G110" s="29"/>
      <c r="H110" s="27"/>
      <c r="I110" s="27"/>
      <c r="J110" s="27"/>
      <c r="K110" s="27"/>
      <c r="L110" s="31" t="str">
        <f t="shared" si="18"/>
        <v/>
      </c>
      <c r="M110" s="31" t="str">
        <f t="shared" si="19"/>
        <v/>
      </c>
      <c r="N110" s="31" t="str">
        <f t="shared" si="20"/>
        <v/>
      </c>
      <c r="O110" s="32" t="str">
        <f>IF(AND(A110="",B110=""), "",IF(I110&gt;0, I110+LOOKUP(N110,'Adjustment Factors'!$B$7:$B$25,'Adjustment Factors'!$C$7:$C$25),IF(OR(C110="B", C110= "S"), 'Adjustment Factors'!$C$28,IF(C110="H", 'Adjustment Factors'!$C$29,"Sex Req'd"))))</f>
        <v/>
      </c>
      <c r="P110" s="31" t="str">
        <f t="shared" si="15"/>
        <v/>
      </c>
      <c r="Q110" s="32" t="str">
        <f>IF(OR(AND(A110="",B110=""),C110="",J110="" ), "",ROUND((((J110-(IF(I110&gt;0, I110,IF(OR(C110="B", C110= "S"), 'Adjustment Factors'!$C$28,IF(C110="H", 'Adjustment Factors'!$C$29,"Sex Req'd")))))/L110)*205)+IF(I110&gt;0, I110,IF(OR(C110="B", C110= "S"), 'Adjustment Factors'!$C$28,IF(C110="H", 'Adjustment Factors'!$C$29,"Sex Req'd")))+IF(OR(C110="B",C110="S"),LOOKUP(N110,'Adjustment Factors'!$B$7:$B$25,'Adjustment Factors'!$D$7:$D$25),IF(C110="H",LOOKUP(N110,'Adjustment Factors'!$B$7:$B$25,'Adjustment Factors'!$E$7:$E$25),"")),0))</f>
        <v/>
      </c>
      <c r="R110" s="31" t="str">
        <f t="shared" si="16"/>
        <v/>
      </c>
      <c r="S110" s="32" t="str">
        <f t="shared" si="21"/>
        <v/>
      </c>
      <c r="T110" s="31" t="str">
        <f t="shared" si="17"/>
        <v/>
      </c>
    </row>
    <row r="111" spans="1:20" x14ac:dyDescent="0.25">
      <c r="A111" s="27"/>
      <c r="B111" s="28"/>
      <c r="C111" s="28"/>
      <c r="D111" s="29"/>
      <c r="E111" s="30"/>
      <c r="F111" s="30"/>
      <c r="G111" s="29"/>
      <c r="H111" s="27"/>
      <c r="I111" s="27"/>
      <c r="J111" s="27"/>
      <c r="K111" s="27"/>
      <c r="L111" s="31" t="str">
        <f t="shared" si="18"/>
        <v/>
      </c>
      <c r="M111" s="31" t="str">
        <f t="shared" si="19"/>
        <v/>
      </c>
      <c r="N111" s="31" t="str">
        <f t="shared" si="20"/>
        <v/>
      </c>
      <c r="O111" s="32" t="str">
        <f>IF(AND(A111="",B111=""), "",IF(I111&gt;0, I111+LOOKUP(N111,'Adjustment Factors'!$B$7:$B$25,'Adjustment Factors'!$C$7:$C$25),IF(OR(C111="B", C111= "S"), 'Adjustment Factors'!$C$28,IF(C111="H", 'Adjustment Factors'!$C$29,"Sex Req'd"))))</f>
        <v/>
      </c>
      <c r="P111" s="31" t="str">
        <f t="shared" si="15"/>
        <v/>
      </c>
      <c r="Q111" s="32" t="str">
        <f>IF(OR(AND(A111="",B111=""),C111="",J111="" ), "",ROUND((((J111-(IF(I111&gt;0, I111,IF(OR(C111="B", C111= "S"), 'Adjustment Factors'!$C$28,IF(C111="H", 'Adjustment Factors'!$C$29,"Sex Req'd")))))/L111)*205)+IF(I111&gt;0, I111,IF(OR(C111="B", C111= "S"), 'Adjustment Factors'!$C$28,IF(C111="H", 'Adjustment Factors'!$C$29,"Sex Req'd")))+IF(OR(C111="B",C111="S"),LOOKUP(N111,'Adjustment Factors'!$B$7:$B$25,'Adjustment Factors'!$D$7:$D$25),IF(C111="H",LOOKUP(N111,'Adjustment Factors'!$B$7:$B$25,'Adjustment Factors'!$E$7:$E$25),"")),0))</f>
        <v/>
      </c>
      <c r="R111" s="31" t="str">
        <f t="shared" si="16"/>
        <v/>
      </c>
      <c r="S111" s="32" t="str">
        <f t="shared" si="21"/>
        <v/>
      </c>
      <c r="T111" s="31" t="str">
        <f t="shared" si="17"/>
        <v/>
      </c>
    </row>
    <row r="112" spans="1:20" x14ac:dyDescent="0.25">
      <c r="A112" s="27"/>
      <c r="B112" s="28"/>
      <c r="C112" s="28"/>
      <c r="D112" s="29"/>
      <c r="E112" s="30"/>
      <c r="F112" s="30"/>
      <c r="G112" s="29"/>
      <c r="H112" s="27"/>
      <c r="I112" s="27"/>
      <c r="J112" s="27"/>
      <c r="K112" s="27"/>
      <c r="L112" s="31" t="str">
        <f t="shared" si="18"/>
        <v/>
      </c>
      <c r="M112" s="31" t="str">
        <f t="shared" si="19"/>
        <v/>
      </c>
      <c r="N112" s="31" t="str">
        <f t="shared" si="20"/>
        <v/>
      </c>
      <c r="O112" s="32" t="str">
        <f>IF(AND(A112="",B112=""), "",IF(I112&gt;0, I112+LOOKUP(N112,'Adjustment Factors'!$B$7:$B$25,'Adjustment Factors'!$C$7:$C$25),IF(OR(C112="B", C112= "S"), 'Adjustment Factors'!$C$28,IF(C112="H", 'Adjustment Factors'!$C$29,"Sex Req'd"))))</f>
        <v/>
      </c>
      <c r="P112" s="31" t="str">
        <f t="shared" si="15"/>
        <v/>
      </c>
      <c r="Q112" s="32" t="str">
        <f>IF(OR(AND(A112="",B112=""),C112="",J112="" ), "",ROUND((((J112-(IF(I112&gt;0, I112,IF(OR(C112="B", C112= "S"), 'Adjustment Factors'!$C$28,IF(C112="H", 'Adjustment Factors'!$C$29,"Sex Req'd")))))/L112)*205)+IF(I112&gt;0, I112,IF(OR(C112="B", C112= "S"), 'Adjustment Factors'!$C$28,IF(C112="H", 'Adjustment Factors'!$C$29,"Sex Req'd")))+IF(OR(C112="B",C112="S"),LOOKUP(N112,'Adjustment Factors'!$B$7:$B$25,'Adjustment Factors'!$D$7:$D$25),IF(C112="H",LOOKUP(N112,'Adjustment Factors'!$B$7:$B$25,'Adjustment Factors'!$E$7:$E$25),"")),0))</f>
        <v/>
      </c>
      <c r="R112" s="31" t="str">
        <f t="shared" si="16"/>
        <v/>
      </c>
      <c r="S112" s="32" t="str">
        <f t="shared" si="21"/>
        <v/>
      </c>
      <c r="T112" s="31" t="str">
        <f t="shared" si="17"/>
        <v/>
      </c>
    </row>
    <row r="113" spans="1:20" x14ac:dyDescent="0.25">
      <c r="A113" s="27"/>
      <c r="B113" s="28"/>
      <c r="C113" s="28"/>
      <c r="D113" s="29"/>
      <c r="E113" s="30"/>
      <c r="F113" s="30"/>
      <c r="G113" s="29"/>
      <c r="H113" s="27"/>
      <c r="I113" s="27"/>
      <c r="J113" s="27"/>
      <c r="K113" s="27"/>
      <c r="L113" s="31" t="str">
        <f t="shared" si="18"/>
        <v/>
      </c>
      <c r="M113" s="31" t="str">
        <f t="shared" si="19"/>
        <v/>
      </c>
      <c r="N113" s="31" t="str">
        <f t="shared" si="20"/>
        <v/>
      </c>
      <c r="O113" s="32" t="str">
        <f>IF(AND(A113="",B113=""), "",IF(I113&gt;0, I113+LOOKUP(N113,'Adjustment Factors'!$B$7:$B$25,'Adjustment Factors'!$C$7:$C$25),IF(OR(C113="B", C113= "S"), 'Adjustment Factors'!$C$28,IF(C113="H", 'Adjustment Factors'!$C$29,"Sex Req'd"))))</f>
        <v/>
      </c>
      <c r="P113" s="31" t="str">
        <f t="shared" si="15"/>
        <v/>
      </c>
      <c r="Q113" s="32" t="str">
        <f>IF(OR(AND(A113="",B113=""),C113="",J113="" ), "",ROUND((((J113-(IF(I113&gt;0, I113,IF(OR(C113="B", C113= "S"), 'Adjustment Factors'!$C$28,IF(C113="H", 'Adjustment Factors'!$C$29,"Sex Req'd")))))/L113)*205)+IF(I113&gt;0, I113,IF(OR(C113="B", C113= "S"), 'Adjustment Factors'!$C$28,IF(C113="H", 'Adjustment Factors'!$C$29,"Sex Req'd")))+IF(OR(C113="B",C113="S"),LOOKUP(N113,'Adjustment Factors'!$B$7:$B$25,'Adjustment Factors'!$D$7:$D$25),IF(C113="H",LOOKUP(N113,'Adjustment Factors'!$B$7:$B$25,'Adjustment Factors'!$E$7:$E$25),"")),0))</f>
        <v/>
      </c>
      <c r="R113" s="31" t="str">
        <f t="shared" si="16"/>
        <v/>
      </c>
      <c r="S113" s="32" t="str">
        <f t="shared" si="21"/>
        <v/>
      </c>
      <c r="T113" s="31" t="str">
        <f t="shared" si="17"/>
        <v/>
      </c>
    </row>
    <row r="114" spans="1:20" x14ac:dyDescent="0.25">
      <c r="A114" s="27"/>
      <c r="B114" s="28"/>
      <c r="C114" s="28"/>
      <c r="D114" s="29"/>
      <c r="E114" s="30"/>
      <c r="F114" s="30"/>
      <c r="G114" s="29"/>
      <c r="H114" s="27"/>
      <c r="I114" s="27"/>
      <c r="J114" s="27"/>
      <c r="K114" s="27"/>
      <c r="L114" s="31" t="str">
        <f t="shared" si="18"/>
        <v/>
      </c>
      <c r="M114" s="31" t="str">
        <f t="shared" si="19"/>
        <v/>
      </c>
      <c r="N114" s="31" t="str">
        <f t="shared" si="20"/>
        <v/>
      </c>
      <c r="O114" s="32" t="str">
        <f>IF(AND(A114="",B114=""), "",IF(I114&gt;0, I114+LOOKUP(N114,'Adjustment Factors'!$B$7:$B$25,'Adjustment Factors'!$C$7:$C$25),IF(OR(C114="B", C114= "S"), 'Adjustment Factors'!$C$28,IF(C114="H", 'Adjustment Factors'!$C$29,"Sex Req'd"))))</f>
        <v/>
      </c>
      <c r="P114" s="31" t="str">
        <f t="shared" si="15"/>
        <v/>
      </c>
      <c r="Q114" s="32" t="str">
        <f>IF(OR(AND(A114="",B114=""),C114="",J114="" ), "",ROUND((((J114-(IF(I114&gt;0, I114,IF(OR(C114="B", C114= "S"), 'Adjustment Factors'!$C$28,IF(C114="H", 'Adjustment Factors'!$C$29,"Sex Req'd")))))/L114)*205)+IF(I114&gt;0, I114,IF(OR(C114="B", C114= "S"), 'Adjustment Factors'!$C$28,IF(C114="H", 'Adjustment Factors'!$C$29,"Sex Req'd")))+IF(OR(C114="B",C114="S"),LOOKUP(N114,'Adjustment Factors'!$B$7:$B$25,'Adjustment Factors'!$D$7:$D$25),IF(C114="H",LOOKUP(N114,'Adjustment Factors'!$B$7:$B$25,'Adjustment Factors'!$E$7:$E$25),"")),0))</f>
        <v/>
      </c>
      <c r="R114" s="31" t="str">
        <f t="shared" si="16"/>
        <v/>
      </c>
      <c r="S114" s="32" t="str">
        <f t="shared" si="21"/>
        <v/>
      </c>
      <c r="T114" s="31" t="str">
        <f t="shared" si="17"/>
        <v/>
      </c>
    </row>
    <row r="115" spans="1:20" x14ac:dyDescent="0.25">
      <c r="A115" s="27"/>
      <c r="B115" s="28"/>
      <c r="C115" s="28"/>
      <c r="D115" s="29"/>
      <c r="E115" s="30"/>
      <c r="F115" s="30"/>
      <c r="G115" s="29"/>
      <c r="H115" s="27"/>
      <c r="I115" s="27"/>
      <c r="J115" s="27"/>
      <c r="K115" s="27"/>
      <c r="L115" s="31" t="str">
        <f t="shared" si="18"/>
        <v/>
      </c>
      <c r="M115" s="31" t="str">
        <f t="shared" si="19"/>
        <v/>
      </c>
      <c r="N115" s="31" t="str">
        <f t="shared" si="20"/>
        <v/>
      </c>
      <c r="O115" s="32" t="str">
        <f>IF(AND(A115="",B115=""), "",IF(I115&gt;0, I115+LOOKUP(N115,'Adjustment Factors'!$B$7:$B$25,'Adjustment Factors'!$C$7:$C$25),IF(OR(C115="B", C115= "S"), 'Adjustment Factors'!$C$28,IF(C115="H", 'Adjustment Factors'!$C$29,"Sex Req'd"))))</f>
        <v/>
      </c>
      <c r="P115" s="31" t="str">
        <f t="shared" si="15"/>
        <v/>
      </c>
      <c r="Q115" s="32" t="str">
        <f>IF(OR(AND(A115="",B115=""),C115="",J115="" ), "",ROUND((((J115-(IF(I115&gt;0, I115,IF(OR(C115="B", C115= "S"), 'Adjustment Factors'!$C$28,IF(C115="H", 'Adjustment Factors'!$C$29,"Sex Req'd")))))/L115)*205)+IF(I115&gt;0, I115,IF(OR(C115="B", C115= "S"), 'Adjustment Factors'!$C$28,IF(C115="H", 'Adjustment Factors'!$C$29,"Sex Req'd")))+IF(OR(C115="B",C115="S"),LOOKUP(N115,'Adjustment Factors'!$B$7:$B$25,'Adjustment Factors'!$D$7:$D$25),IF(C115="H",LOOKUP(N115,'Adjustment Factors'!$B$7:$B$25,'Adjustment Factors'!$E$7:$E$25),"")),0))</f>
        <v/>
      </c>
      <c r="R115" s="31" t="str">
        <f t="shared" si="16"/>
        <v/>
      </c>
      <c r="S115" s="32" t="str">
        <f t="shared" si="21"/>
        <v/>
      </c>
      <c r="T115" s="31" t="str">
        <f t="shared" si="17"/>
        <v/>
      </c>
    </row>
    <row r="116" spans="1:20" x14ac:dyDescent="0.25">
      <c r="A116" s="27"/>
      <c r="B116" s="28"/>
      <c r="C116" s="28"/>
      <c r="D116" s="29"/>
      <c r="E116" s="30"/>
      <c r="F116" s="30"/>
      <c r="G116" s="29"/>
      <c r="H116" s="27"/>
      <c r="I116" s="27"/>
      <c r="J116" s="27"/>
      <c r="K116" s="27"/>
      <c r="L116" s="31" t="str">
        <f t="shared" si="18"/>
        <v/>
      </c>
      <c r="M116" s="31" t="str">
        <f t="shared" si="19"/>
        <v/>
      </c>
      <c r="N116" s="31" t="str">
        <f t="shared" si="20"/>
        <v/>
      </c>
      <c r="O116" s="32" t="str">
        <f>IF(AND(A116="",B116=""), "",IF(I116&gt;0, I116+LOOKUP(N116,'Adjustment Factors'!$B$7:$B$25,'Adjustment Factors'!$C$7:$C$25),IF(OR(C116="B", C116= "S"), 'Adjustment Factors'!$C$28,IF(C116="H", 'Adjustment Factors'!$C$29,"Sex Req'd"))))</f>
        <v/>
      </c>
      <c r="P116" s="31" t="str">
        <f t="shared" si="15"/>
        <v/>
      </c>
      <c r="Q116" s="32" t="str">
        <f>IF(OR(AND(A116="",B116=""),C116="",J116="" ), "",ROUND((((J116-(IF(I116&gt;0, I116,IF(OR(C116="B", C116= "S"), 'Adjustment Factors'!$C$28,IF(C116="H", 'Adjustment Factors'!$C$29,"Sex Req'd")))))/L116)*205)+IF(I116&gt;0, I116,IF(OR(C116="B", C116= "S"), 'Adjustment Factors'!$C$28,IF(C116="H", 'Adjustment Factors'!$C$29,"Sex Req'd")))+IF(OR(C116="B",C116="S"),LOOKUP(N116,'Adjustment Factors'!$B$7:$B$25,'Adjustment Factors'!$D$7:$D$25),IF(C116="H",LOOKUP(N116,'Adjustment Factors'!$B$7:$B$25,'Adjustment Factors'!$E$7:$E$25),"")),0))</f>
        <v/>
      </c>
      <c r="R116" s="31" t="str">
        <f t="shared" si="16"/>
        <v/>
      </c>
      <c r="S116" s="32" t="str">
        <f t="shared" si="21"/>
        <v/>
      </c>
      <c r="T116" s="31" t="str">
        <f t="shared" si="17"/>
        <v/>
      </c>
    </row>
    <row r="117" spans="1:20" x14ac:dyDescent="0.25">
      <c r="A117" s="27"/>
      <c r="B117" s="28"/>
      <c r="C117" s="28"/>
      <c r="D117" s="29"/>
      <c r="E117" s="30"/>
      <c r="F117" s="30"/>
      <c r="G117" s="29"/>
      <c r="H117" s="27"/>
      <c r="I117" s="27"/>
      <c r="J117" s="27"/>
      <c r="K117" s="27"/>
      <c r="L117" s="31" t="str">
        <f t="shared" si="18"/>
        <v/>
      </c>
      <c r="M117" s="31" t="str">
        <f t="shared" si="19"/>
        <v/>
      </c>
      <c r="N117" s="31" t="str">
        <f t="shared" si="20"/>
        <v/>
      </c>
      <c r="O117" s="32" t="str">
        <f>IF(AND(A117="",B117=""), "",IF(I117&gt;0, I117+LOOKUP(N117,'Adjustment Factors'!$B$7:$B$25,'Adjustment Factors'!$C$7:$C$25),IF(OR(C117="B", C117= "S"), 'Adjustment Factors'!$C$28,IF(C117="H", 'Adjustment Factors'!$C$29,"Sex Req'd"))))</f>
        <v/>
      </c>
      <c r="P117" s="31" t="str">
        <f t="shared" si="15"/>
        <v/>
      </c>
      <c r="Q117" s="32" t="str">
        <f>IF(OR(AND(A117="",B117=""),C117="",J117="" ), "",ROUND((((J117-(IF(I117&gt;0, I117,IF(OR(C117="B", C117= "S"), 'Adjustment Factors'!$C$28,IF(C117="H", 'Adjustment Factors'!$C$29,"Sex Req'd")))))/L117)*205)+IF(I117&gt;0, I117,IF(OR(C117="B", C117= "S"), 'Adjustment Factors'!$C$28,IF(C117="H", 'Adjustment Factors'!$C$29,"Sex Req'd")))+IF(OR(C117="B",C117="S"),LOOKUP(N117,'Adjustment Factors'!$B$7:$B$25,'Adjustment Factors'!$D$7:$D$25),IF(C117="H",LOOKUP(N117,'Adjustment Factors'!$B$7:$B$25,'Adjustment Factors'!$E$7:$E$25),"")),0))</f>
        <v/>
      </c>
      <c r="R117" s="31" t="str">
        <f t="shared" si="16"/>
        <v/>
      </c>
      <c r="S117" s="32" t="str">
        <f t="shared" si="21"/>
        <v/>
      </c>
      <c r="T117" s="31" t="str">
        <f t="shared" si="17"/>
        <v/>
      </c>
    </row>
    <row r="118" spans="1:20" x14ac:dyDescent="0.25">
      <c r="A118" s="27"/>
      <c r="B118" s="28"/>
      <c r="C118" s="28"/>
      <c r="D118" s="29"/>
      <c r="E118" s="30"/>
      <c r="F118" s="30"/>
      <c r="G118" s="29"/>
      <c r="H118" s="27"/>
      <c r="I118" s="27"/>
      <c r="J118" s="27"/>
      <c r="K118" s="27"/>
      <c r="L118" s="31" t="str">
        <f t="shared" si="18"/>
        <v/>
      </c>
      <c r="M118" s="31" t="str">
        <f t="shared" si="19"/>
        <v/>
      </c>
      <c r="N118" s="31" t="str">
        <f t="shared" si="20"/>
        <v/>
      </c>
      <c r="O118" s="32" t="str">
        <f>IF(AND(A118="",B118=""), "",IF(I118&gt;0, I118+LOOKUP(N118,'Adjustment Factors'!$B$7:$B$25,'Adjustment Factors'!$C$7:$C$25),IF(OR(C118="B", C118= "S"), 'Adjustment Factors'!$C$28,IF(C118="H", 'Adjustment Factors'!$C$29,"Sex Req'd"))))</f>
        <v/>
      </c>
      <c r="P118" s="31" t="str">
        <f t="shared" ref="P118:P127" si="22">IF(O118="","",O118/$O$12*100)</f>
        <v/>
      </c>
      <c r="Q118" s="32" t="str">
        <f>IF(OR(AND(A118="",B118=""),C118="",J118="" ), "",ROUND((((J118-(IF(I118&gt;0, I118,IF(OR(C118="B", C118= "S"), 'Adjustment Factors'!$C$28,IF(C118="H", 'Adjustment Factors'!$C$29,"Sex Req'd")))))/L118)*205)+IF(I118&gt;0, I118,IF(OR(C118="B", C118= "S"), 'Adjustment Factors'!$C$28,IF(C118="H", 'Adjustment Factors'!$C$29,"Sex Req'd")))+IF(OR(C118="B",C118="S"),LOOKUP(N118,'Adjustment Factors'!$B$7:$B$25,'Adjustment Factors'!$D$7:$D$25),IF(C118="H",LOOKUP(N118,'Adjustment Factors'!$B$7:$B$25,'Adjustment Factors'!$E$7:$E$25),"")),0))</f>
        <v/>
      </c>
      <c r="R118" s="31" t="str">
        <f t="shared" ref="R118:R127" si="23">IF(Q118="","",Q118/$Q$12*100)</f>
        <v/>
      </c>
      <c r="S118" s="32" t="str">
        <f t="shared" si="21"/>
        <v/>
      </c>
      <c r="T118" s="31" t="str">
        <f t="shared" ref="T118:T127" si="24">IF(S118="","",S118/$S$12*100)</f>
        <v/>
      </c>
    </row>
    <row r="119" spans="1:20" x14ac:dyDescent="0.25">
      <c r="A119" s="27"/>
      <c r="B119" s="28"/>
      <c r="C119" s="28"/>
      <c r="D119" s="29"/>
      <c r="E119" s="30"/>
      <c r="F119" s="30"/>
      <c r="G119" s="29"/>
      <c r="H119" s="27"/>
      <c r="I119" s="27"/>
      <c r="J119" s="27"/>
      <c r="K119" s="27"/>
      <c r="L119" s="31" t="str">
        <f t="shared" si="18"/>
        <v/>
      </c>
      <c r="M119" s="31" t="str">
        <f t="shared" si="19"/>
        <v/>
      </c>
      <c r="N119" s="31" t="str">
        <f t="shared" si="20"/>
        <v/>
      </c>
      <c r="O119" s="32" t="str">
        <f>IF(AND(A119="",B119=""), "",IF(I119&gt;0, I119+LOOKUP(N119,'Adjustment Factors'!$B$7:$B$25,'Adjustment Factors'!$C$7:$C$25),IF(OR(C119="B", C119= "S"), 'Adjustment Factors'!$C$28,IF(C119="H", 'Adjustment Factors'!$C$29,"Sex Req'd"))))</f>
        <v/>
      </c>
      <c r="P119" s="31" t="str">
        <f t="shared" si="22"/>
        <v/>
      </c>
      <c r="Q119" s="32" t="str">
        <f>IF(OR(AND(A119="",B119=""),C119="",J119="" ), "",ROUND((((J119-(IF(I119&gt;0, I119,IF(OR(C119="B", C119= "S"), 'Adjustment Factors'!$C$28,IF(C119="H", 'Adjustment Factors'!$C$29,"Sex Req'd")))))/L119)*205)+IF(I119&gt;0, I119,IF(OR(C119="B", C119= "S"), 'Adjustment Factors'!$C$28,IF(C119="H", 'Adjustment Factors'!$C$29,"Sex Req'd")))+IF(OR(C119="B",C119="S"),LOOKUP(N119,'Adjustment Factors'!$B$7:$B$25,'Adjustment Factors'!$D$7:$D$25),IF(C119="H",LOOKUP(N119,'Adjustment Factors'!$B$7:$B$25,'Adjustment Factors'!$E$7:$E$25),"")),0))</f>
        <v/>
      </c>
      <c r="R119" s="31" t="str">
        <f t="shared" si="23"/>
        <v/>
      </c>
      <c r="S119" s="32" t="str">
        <f t="shared" si="21"/>
        <v/>
      </c>
      <c r="T119" s="31" t="str">
        <f t="shared" si="24"/>
        <v/>
      </c>
    </row>
    <row r="120" spans="1:20" x14ac:dyDescent="0.25">
      <c r="A120" s="27"/>
      <c r="B120" s="28"/>
      <c r="C120" s="28"/>
      <c r="D120" s="29"/>
      <c r="E120" s="30"/>
      <c r="F120" s="30"/>
      <c r="G120" s="29"/>
      <c r="H120" s="27"/>
      <c r="I120" s="27"/>
      <c r="J120" s="27"/>
      <c r="K120" s="27"/>
      <c r="L120" s="31" t="str">
        <f t="shared" ref="L120:L183" si="25">IF(OR(D120="",$D$8=""), "",IF(AND(($D$8-D120)&gt;=160,($D$8-D120)&lt;=250),($D$8-D120),"Out of Range"))</f>
        <v/>
      </c>
      <c r="M120" s="31" t="str">
        <f t="shared" ref="M120:M183" si="26">IF(OR(D120="",$D$9=""), "",IF(AND(($D$9-D120)&gt;=320,($D$9-D120)&lt;=410),($D$9-D120),"Out of Range"))</f>
        <v/>
      </c>
      <c r="N120" s="31" t="str">
        <f t="shared" ref="N120:N183" si="27">IF(D120="","",IF(G120&lt;&gt;"",IF((D120-G120)&lt; 640, 1, IF(AND((D120-G120)&gt;639, (D120-G120)&lt;730), 2, INT((D120-G120)/365))),IF(H120&gt;0,H120,"Dam Age Rqd")))</f>
        <v/>
      </c>
      <c r="O120" s="32" t="str">
        <f>IF(AND(A120="",B120=""), "",IF(I120&gt;0, I120+LOOKUP(N120,'Adjustment Factors'!$B$7:$B$25,'Adjustment Factors'!$C$7:$C$25),IF(OR(C120="B", C120= "S"), 'Adjustment Factors'!$C$28,IF(C120="H", 'Adjustment Factors'!$C$29,"Sex Req'd"))))</f>
        <v/>
      </c>
      <c r="P120" s="31" t="str">
        <f t="shared" si="22"/>
        <v/>
      </c>
      <c r="Q120" s="32" t="str">
        <f>IF(OR(AND(A120="",B120=""),C120="",J120="" ), "",ROUND((((J120-(IF(I120&gt;0, I120,IF(OR(C120="B", C120= "S"), 'Adjustment Factors'!$C$28,IF(C120="H", 'Adjustment Factors'!$C$29,"Sex Req'd")))))/L120)*205)+IF(I120&gt;0, I120,IF(OR(C120="B", C120= "S"), 'Adjustment Factors'!$C$28,IF(C120="H", 'Adjustment Factors'!$C$29,"Sex Req'd")))+IF(OR(C120="B",C120="S"),LOOKUP(N120,'Adjustment Factors'!$B$7:$B$25,'Adjustment Factors'!$D$7:$D$25),IF(C120="H",LOOKUP(N120,'Adjustment Factors'!$B$7:$B$25,'Adjustment Factors'!$E$7:$E$25),"")),0))</f>
        <v/>
      </c>
      <c r="R120" s="31" t="str">
        <f t="shared" si="23"/>
        <v/>
      </c>
      <c r="S120" s="32" t="str">
        <f t="shared" si="21"/>
        <v/>
      </c>
      <c r="T120" s="31" t="str">
        <f t="shared" si="24"/>
        <v/>
      </c>
    </row>
    <row r="121" spans="1:20" x14ac:dyDescent="0.25">
      <c r="A121" s="27"/>
      <c r="B121" s="28"/>
      <c r="C121" s="28"/>
      <c r="D121" s="29"/>
      <c r="E121" s="30"/>
      <c r="F121" s="30"/>
      <c r="G121" s="29"/>
      <c r="H121" s="27"/>
      <c r="I121" s="27"/>
      <c r="J121" s="27"/>
      <c r="K121" s="27"/>
      <c r="L121" s="31" t="str">
        <f t="shared" si="25"/>
        <v/>
      </c>
      <c r="M121" s="31" t="str">
        <f t="shared" si="26"/>
        <v/>
      </c>
      <c r="N121" s="31" t="str">
        <f t="shared" si="27"/>
        <v/>
      </c>
      <c r="O121" s="32" t="str">
        <f>IF(AND(A121="",B121=""), "",IF(I121&gt;0, I121+LOOKUP(N121,'Adjustment Factors'!$B$7:$B$25,'Adjustment Factors'!$C$7:$C$25),IF(OR(C121="B", C121= "S"), 'Adjustment Factors'!$C$28,IF(C121="H", 'Adjustment Factors'!$C$29,"Sex Req'd"))))</f>
        <v/>
      </c>
      <c r="P121" s="31" t="str">
        <f t="shared" si="22"/>
        <v/>
      </c>
      <c r="Q121" s="32" t="str">
        <f>IF(OR(AND(A121="",B121=""),C121="",J121="" ), "",ROUND((((J121-(IF(I121&gt;0, I121,IF(OR(C121="B", C121= "S"), 'Adjustment Factors'!$C$28,IF(C121="H", 'Adjustment Factors'!$C$29,"Sex Req'd")))))/L121)*205)+IF(I121&gt;0, I121,IF(OR(C121="B", C121= "S"), 'Adjustment Factors'!$C$28,IF(C121="H", 'Adjustment Factors'!$C$29,"Sex Req'd")))+IF(OR(C121="B",C121="S"),LOOKUP(N121,'Adjustment Factors'!$B$7:$B$25,'Adjustment Factors'!$D$7:$D$25),IF(C121="H",LOOKUP(N121,'Adjustment Factors'!$B$7:$B$25,'Adjustment Factors'!$E$7:$E$25),"")),0))</f>
        <v/>
      </c>
      <c r="R121" s="31" t="str">
        <f t="shared" si="23"/>
        <v/>
      </c>
      <c r="S121" s="32" t="str">
        <f t="shared" si="21"/>
        <v/>
      </c>
      <c r="T121" s="31" t="str">
        <f t="shared" si="24"/>
        <v/>
      </c>
    </row>
    <row r="122" spans="1:20" x14ac:dyDescent="0.25">
      <c r="A122" s="27"/>
      <c r="B122" s="28"/>
      <c r="C122" s="28"/>
      <c r="D122" s="29"/>
      <c r="E122" s="30"/>
      <c r="F122" s="30"/>
      <c r="G122" s="29"/>
      <c r="H122" s="27"/>
      <c r="I122" s="27"/>
      <c r="J122" s="27"/>
      <c r="K122" s="27"/>
      <c r="L122" s="31" t="str">
        <f t="shared" si="25"/>
        <v/>
      </c>
      <c r="M122" s="31" t="str">
        <f t="shared" si="26"/>
        <v/>
      </c>
      <c r="N122" s="31" t="str">
        <f t="shared" si="27"/>
        <v/>
      </c>
      <c r="O122" s="32" t="str">
        <f>IF(AND(A122="",B122=""), "",IF(I122&gt;0, I122+LOOKUP(N122,'Adjustment Factors'!$B$7:$B$25,'Adjustment Factors'!$C$7:$C$25),IF(OR(C122="B", C122= "S"), 'Adjustment Factors'!$C$28,IF(C122="H", 'Adjustment Factors'!$C$29,"Sex Req'd"))))</f>
        <v/>
      </c>
      <c r="P122" s="31" t="str">
        <f t="shared" si="22"/>
        <v/>
      </c>
      <c r="Q122" s="32" t="str">
        <f>IF(OR(AND(A122="",B122=""),C122="",J122="" ), "",ROUND((((J122-(IF(I122&gt;0, I122,IF(OR(C122="B", C122= "S"), 'Adjustment Factors'!$C$28,IF(C122="H", 'Adjustment Factors'!$C$29,"Sex Req'd")))))/L122)*205)+IF(I122&gt;0, I122,IF(OR(C122="B", C122= "S"), 'Adjustment Factors'!$C$28,IF(C122="H", 'Adjustment Factors'!$C$29,"Sex Req'd")))+IF(OR(C122="B",C122="S"),LOOKUP(N122,'Adjustment Factors'!$B$7:$B$25,'Adjustment Factors'!$D$7:$D$25),IF(C122="H",LOOKUP(N122,'Adjustment Factors'!$B$7:$B$25,'Adjustment Factors'!$E$7:$E$25),"")),0))</f>
        <v/>
      </c>
      <c r="R122" s="31" t="str">
        <f t="shared" si="23"/>
        <v/>
      </c>
      <c r="S122" s="32" t="str">
        <f t="shared" si="21"/>
        <v/>
      </c>
      <c r="T122" s="31" t="str">
        <f t="shared" si="24"/>
        <v/>
      </c>
    </row>
    <row r="123" spans="1:20" x14ac:dyDescent="0.25">
      <c r="A123" s="27"/>
      <c r="B123" s="28"/>
      <c r="C123" s="28"/>
      <c r="D123" s="29"/>
      <c r="E123" s="30"/>
      <c r="F123" s="30"/>
      <c r="G123" s="29"/>
      <c r="H123" s="27"/>
      <c r="I123" s="27"/>
      <c r="J123" s="27"/>
      <c r="K123" s="27"/>
      <c r="L123" s="31" t="str">
        <f t="shared" si="25"/>
        <v/>
      </c>
      <c r="M123" s="31" t="str">
        <f t="shared" si="26"/>
        <v/>
      </c>
      <c r="N123" s="31" t="str">
        <f t="shared" si="27"/>
        <v/>
      </c>
      <c r="O123" s="32" t="str">
        <f>IF(AND(A123="",B123=""), "",IF(I123&gt;0, I123+LOOKUP(N123,'Adjustment Factors'!$B$7:$B$25,'Adjustment Factors'!$C$7:$C$25),IF(OR(C123="B", C123= "S"), 'Adjustment Factors'!$C$28,IF(C123="H", 'Adjustment Factors'!$C$29,"Sex Req'd"))))</f>
        <v/>
      </c>
      <c r="P123" s="31" t="str">
        <f t="shared" si="22"/>
        <v/>
      </c>
      <c r="Q123" s="32" t="str">
        <f>IF(OR(AND(A123="",B123=""),C123="",J123="" ), "",ROUND((((J123-(IF(I123&gt;0, I123,IF(OR(C123="B", C123= "S"), 'Adjustment Factors'!$C$28,IF(C123="H", 'Adjustment Factors'!$C$29,"Sex Req'd")))))/L123)*205)+IF(I123&gt;0, I123,IF(OR(C123="B", C123= "S"), 'Adjustment Factors'!$C$28,IF(C123="H", 'Adjustment Factors'!$C$29,"Sex Req'd")))+IF(OR(C123="B",C123="S"),LOOKUP(N123,'Adjustment Factors'!$B$7:$B$25,'Adjustment Factors'!$D$7:$D$25),IF(C123="H",LOOKUP(N123,'Adjustment Factors'!$B$7:$B$25,'Adjustment Factors'!$E$7:$E$25),"")),0))</f>
        <v/>
      </c>
      <c r="R123" s="31" t="str">
        <f t="shared" si="23"/>
        <v/>
      </c>
      <c r="S123" s="32" t="str">
        <f t="shared" si="21"/>
        <v/>
      </c>
      <c r="T123" s="31" t="str">
        <f t="shared" si="24"/>
        <v/>
      </c>
    </row>
    <row r="124" spans="1:20" x14ac:dyDescent="0.25">
      <c r="A124" s="27"/>
      <c r="B124" s="28"/>
      <c r="C124" s="28"/>
      <c r="D124" s="29"/>
      <c r="E124" s="30"/>
      <c r="F124" s="30"/>
      <c r="G124" s="29"/>
      <c r="H124" s="27"/>
      <c r="I124" s="27"/>
      <c r="J124" s="27"/>
      <c r="K124" s="27"/>
      <c r="L124" s="31" t="str">
        <f t="shared" si="25"/>
        <v/>
      </c>
      <c r="M124" s="31" t="str">
        <f t="shared" si="26"/>
        <v/>
      </c>
      <c r="N124" s="31" t="str">
        <f t="shared" si="27"/>
        <v/>
      </c>
      <c r="O124" s="32" t="str">
        <f>IF(AND(A124="",B124=""), "",IF(I124&gt;0, I124+LOOKUP(N124,'Adjustment Factors'!$B$7:$B$25,'Adjustment Factors'!$C$7:$C$25),IF(OR(C124="B", C124= "S"), 'Adjustment Factors'!$C$28,IF(C124="H", 'Adjustment Factors'!$C$29,"Sex Req'd"))))</f>
        <v/>
      </c>
      <c r="P124" s="31" t="str">
        <f t="shared" si="22"/>
        <v/>
      </c>
      <c r="Q124" s="32" t="str">
        <f>IF(OR(AND(A124="",B124=""),C124="",J124="" ), "",ROUND((((J124-(IF(I124&gt;0, I124,IF(OR(C124="B", C124= "S"), 'Adjustment Factors'!$C$28,IF(C124="H", 'Adjustment Factors'!$C$29,"Sex Req'd")))))/L124)*205)+IF(I124&gt;0, I124,IF(OR(C124="B", C124= "S"), 'Adjustment Factors'!$C$28,IF(C124="H", 'Adjustment Factors'!$C$29,"Sex Req'd")))+IF(OR(C124="B",C124="S"),LOOKUP(N124,'Adjustment Factors'!$B$7:$B$25,'Adjustment Factors'!$D$7:$D$25),IF(C124="H",LOOKUP(N124,'Adjustment Factors'!$B$7:$B$25,'Adjustment Factors'!$E$7:$E$25),"")),0))</f>
        <v/>
      </c>
      <c r="R124" s="31" t="str">
        <f t="shared" si="23"/>
        <v/>
      </c>
      <c r="S124" s="32" t="str">
        <f t="shared" si="21"/>
        <v/>
      </c>
      <c r="T124" s="31" t="str">
        <f t="shared" si="24"/>
        <v/>
      </c>
    </row>
    <row r="125" spans="1:20" x14ac:dyDescent="0.25">
      <c r="A125" s="27"/>
      <c r="B125" s="28"/>
      <c r="C125" s="28"/>
      <c r="D125" s="29"/>
      <c r="E125" s="30"/>
      <c r="F125" s="30"/>
      <c r="G125" s="29"/>
      <c r="H125" s="27"/>
      <c r="I125" s="27"/>
      <c r="J125" s="27"/>
      <c r="K125" s="27"/>
      <c r="L125" s="31" t="str">
        <f t="shared" si="25"/>
        <v/>
      </c>
      <c r="M125" s="31" t="str">
        <f t="shared" si="26"/>
        <v/>
      </c>
      <c r="N125" s="31" t="str">
        <f t="shared" si="27"/>
        <v/>
      </c>
      <c r="O125" s="32" t="str">
        <f>IF(AND(A125="",B125=""), "",IF(I125&gt;0, I125+LOOKUP(N125,'Adjustment Factors'!$B$7:$B$25,'Adjustment Factors'!$C$7:$C$25),IF(OR(C125="B", C125= "S"), 'Adjustment Factors'!$C$28,IF(C125="H", 'Adjustment Factors'!$C$29,"Sex Req'd"))))</f>
        <v/>
      </c>
      <c r="P125" s="31" t="str">
        <f t="shared" si="22"/>
        <v/>
      </c>
      <c r="Q125" s="32" t="str">
        <f>IF(OR(AND(A125="",B125=""),C125="",J125="" ), "",ROUND((((J125-(IF(I125&gt;0, I125,IF(OR(C125="B", C125= "S"), 'Adjustment Factors'!$C$28,IF(C125="H", 'Adjustment Factors'!$C$29,"Sex Req'd")))))/L125)*205)+IF(I125&gt;0, I125,IF(OR(C125="B", C125= "S"), 'Adjustment Factors'!$C$28,IF(C125="H", 'Adjustment Factors'!$C$29,"Sex Req'd")))+IF(OR(C125="B",C125="S"),LOOKUP(N125,'Adjustment Factors'!$B$7:$B$25,'Adjustment Factors'!$D$7:$D$25),IF(C125="H",LOOKUP(N125,'Adjustment Factors'!$B$7:$B$25,'Adjustment Factors'!$E$7:$E$25),"")),0))</f>
        <v/>
      </c>
      <c r="R125" s="31" t="str">
        <f t="shared" si="23"/>
        <v/>
      </c>
      <c r="S125" s="32" t="str">
        <f t="shared" si="21"/>
        <v/>
      </c>
      <c r="T125" s="31" t="str">
        <f t="shared" si="24"/>
        <v/>
      </c>
    </row>
    <row r="126" spans="1:20" x14ac:dyDescent="0.25">
      <c r="A126" s="27"/>
      <c r="B126" s="28"/>
      <c r="C126" s="28"/>
      <c r="D126" s="29"/>
      <c r="E126" s="30"/>
      <c r="F126" s="30"/>
      <c r="G126" s="29"/>
      <c r="H126" s="27"/>
      <c r="I126" s="27"/>
      <c r="J126" s="27"/>
      <c r="K126" s="27"/>
      <c r="L126" s="31" t="str">
        <f t="shared" si="25"/>
        <v/>
      </c>
      <c r="M126" s="31" t="str">
        <f t="shared" si="26"/>
        <v/>
      </c>
      <c r="N126" s="31" t="str">
        <f t="shared" si="27"/>
        <v/>
      </c>
      <c r="O126" s="32" t="str">
        <f>IF(AND(A126="",B126=""), "",IF(I126&gt;0, I126+LOOKUP(N126,'Adjustment Factors'!$B$7:$B$25,'Adjustment Factors'!$C$7:$C$25),IF(OR(C126="B", C126= "S"), 'Adjustment Factors'!$C$28,IF(C126="H", 'Adjustment Factors'!$C$29,"Sex Req'd"))))</f>
        <v/>
      </c>
      <c r="P126" s="31" t="str">
        <f t="shared" si="22"/>
        <v/>
      </c>
      <c r="Q126" s="32" t="str">
        <f>IF(OR(AND(A126="",B126=""),C126="",J126="" ), "",ROUND((((J126-(IF(I126&gt;0, I126,IF(OR(C126="B", C126= "S"), 'Adjustment Factors'!$C$28,IF(C126="H", 'Adjustment Factors'!$C$29,"Sex Req'd")))))/L126)*205)+IF(I126&gt;0, I126,IF(OR(C126="B", C126= "S"), 'Adjustment Factors'!$C$28,IF(C126="H", 'Adjustment Factors'!$C$29,"Sex Req'd")))+IF(OR(C126="B",C126="S"),LOOKUP(N126,'Adjustment Factors'!$B$7:$B$25,'Adjustment Factors'!$D$7:$D$25),IF(C126="H",LOOKUP(N126,'Adjustment Factors'!$B$7:$B$25,'Adjustment Factors'!$E$7:$E$25),"")),0))</f>
        <v/>
      </c>
      <c r="R126" s="31" t="str">
        <f t="shared" si="23"/>
        <v/>
      </c>
      <c r="S126" s="32" t="str">
        <f t="shared" si="21"/>
        <v/>
      </c>
      <c r="T126" s="31" t="str">
        <f t="shared" si="24"/>
        <v/>
      </c>
    </row>
    <row r="127" spans="1:20" x14ac:dyDescent="0.25">
      <c r="A127" s="27"/>
      <c r="B127" s="28"/>
      <c r="C127" s="28"/>
      <c r="D127" s="29"/>
      <c r="E127" s="30"/>
      <c r="F127" s="30"/>
      <c r="G127" s="29"/>
      <c r="H127" s="27"/>
      <c r="I127" s="27"/>
      <c r="J127" s="27"/>
      <c r="K127" s="27"/>
      <c r="L127" s="31" t="str">
        <f t="shared" si="25"/>
        <v/>
      </c>
      <c r="M127" s="31" t="str">
        <f t="shared" si="26"/>
        <v/>
      </c>
      <c r="N127" s="31" t="str">
        <f t="shared" si="27"/>
        <v/>
      </c>
      <c r="O127" s="32" t="str">
        <f>IF(AND(A127="",B127=""), "",IF(I127&gt;0, I127+LOOKUP(N127,'Adjustment Factors'!$B$7:$B$25,'Adjustment Factors'!$C$7:$C$25),IF(OR(C127="B", C127= "S"), 'Adjustment Factors'!$C$28,IF(C127="H", 'Adjustment Factors'!$C$29,"Sex Req'd"))))</f>
        <v/>
      </c>
      <c r="P127" s="31" t="str">
        <f t="shared" si="22"/>
        <v/>
      </c>
      <c r="Q127" s="32" t="str">
        <f>IF(OR(AND(A127="",B127=""),C127="",J127="" ), "",ROUND((((J127-(IF(I127&gt;0, I127,IF(OR(C127="B", C127= "S"), 'Adjustment Factors'!$C$28,IF(C127="H", 'Adjustment Factors'!$C$29,"Sex Req'd")))))/L127)*205)+IF(I127&gt;0, I127,IF(OR(C127="B", C127= "S"), 'Adjustment Factors'!$C$28,IF(C127="H", 'Adjustment Factors'!$C$29,"Sex Req'd")))+IF(OR(C127="B",C127="S"),LOOKUP(N127,'Adjustment Factors'!$B$7:$B$25,'Adjustment Factors'!$D$7:$D$25),IF(C127="H",LOOKUP(N127,'Adjustment Factors'!$B$7:$B$25,'Adjustment Factors'!$E$7:$E$25),"")),0))</f>
        <v/>
      </c>
      <c r="R127" s="31" t="str">
        <f t="shared" si="23"/>
        <v/>
      </c>
      <c r="S127" s="32" t="str">
        <f t="shared" si="21"/>
        <v/>
      </c>
      <c r="T127" s="31" t="str">
        <f t="shared" si="24"/>
        <v/>
      </c>
    </row>
    <row r="128" spans="1:20" x14ac:dyDescent="0.25">
      <c r="A128" s="27"/>
      <c r="B128" s="28"/>
      <c r="C128" s="28"/>
      <c r="D128" s="29"/>
      <c r="E128" s="30"/>
      <c r="F128" s="30"/>
      <c r="G128" s="29"/>
      <c r="H128" s="27"/>
      <c r="I128" s="27"/>
      <c r="J128" s="27"/>
      <c r="K128" s="27"/>
      <c r="L128" s="31" t="str">
        <f t="shared" si="25"/>
        <v/>
      </c>
      <c r="M128" s="31" t="str">
        <f t="shared" si="26"/>
        <v/>
      </c>
      <c r="N128" s="31" t="str">
        <f t="shared" si="27"/>
        <v/>
      </c>
      <c r="O128" s="32" t="str">
        <f>IF(AND(A128="",B128=""), "",IF(I128&gt;0, I128+LOOKUP(N128,'Adjustment Factors'!$B$7:$B$25,'Adjustment Factors'!$C$7:$C$25),IF(OR(C128="B", C128= "S"), 'Adjustment Factors'!$C$28,IF(C128="H", 'Adjustment Factors'!$C$29,"Sex Req'd"))))</f>
        <v/>
      </c>
      <c r="P128" s="31" t="str">
        <f t="shared" ref="P128:P186" si="28">IF(O128="","",O128/$O$12*100)</f>
        <v/>
      </c>
      <c r="Q128" s="32" t="str">
        <f>IF(OR(AND(A128="",B128=""),C128="",J128="" ), "",ROUND((((J128-(IF(I128&gt;0, I128,IF(OR(C128="B", C128= "S"), 'Adjustment Factors'!$C$28,IF(C128="H", 'Adjustment Factors'!$C$29,"Sex Req'd")))))/L128)*205)+IF(I128&gt;0, I128,IF(OR(C128="B", C128= "S"), 'Adjustment Factors'!$C$28,IF(C128="H", 'Adjustment Factors'!$C$29,"Sex Req'd")))+IF(OR(C128="B",C128="S"),LOOKUP(N128,'Adjustment Factors'!$B$7:$B$25,'Adjustment Factors'!$D$7:$D$25),IF(C128="H",LOOKUP(N128,'Adjustment Factors'!$B$7:$B$25,'Adjustment Factors'!$E$7:$E$25),"")),0))</f>
        <v/>
      </c>
      <c r="R128" s="31" t="str">
        <f t="shared" ref="R128:R186" si="29">IF(Q128="","",Q128/$Q$12*100)</f>
        <v/>
      </c>
      <c r="S128" s="32" t="str">
        <f t="shared" si="21"/>
        <v/>
      </c>
      <c r="T128" s="31" t="str">
        <f t="shared" ref="T128:T186" si="30">IF(S128="","",S128/$S$12*100)</f>
        <v/>
      </c>
    </row>
    <row r="129" spans="1:20" x14ac:dyDescent="0.25">
      <c r="A129" s="27"/>
      <c r="B129" s="28"/>
      <c r="C129" s="28"/>
      <c r="D129" s="29"/>
      <c r="E129" s="30"/>
      <c r="F129" s="30"/>
      <c r="G129" s="29"/>
      <c r="H129" s="27"/>
      <c r="I129" s="27"/>
      <c r="J129" s="27"/>
      <c r="K129" s="27"/>
      <c r="L129" s="31" t="str">
        <f t="shared" si="25"/>
        <v/>
      </c>
      <c r="M129" s="31" t="str">
        <f t="shared" si="26"/>
        <v/>
      </c>
      <c r="N129" s="31" t="str">
        <f t="shared" si="27"/>
        <v/>
      </c>
      <c r="O129" s="32" t="str">
        <f>IF(AND(A129="",B129=""), "",IF(I129&gt;0, I129+LOOKUP(N129,'Adjustment Factors'!$B$7:$B$25,'Adjustment Factors'!$C$7:$C$25),IF(OR(C129="B", C129= "S"), 'Adjustment Factors'!$C$28,IF(C129="H", 'Adjustment Factors'!$C$29,"Sex Req'd"))))</f>
        <v/>
      </c>
      <c r="P129" s="31" t="str">
        <f t="shared" si="28"/>
        <v/>
      </c>
      <c r="Q129" s="32" t="str">
        <f>IF(OR(AND(A129="",B129=""),C129="",J129="" ), "",ROUND((((J129-(IF(I129&gt;0, I129,IF(OR(C129="B", C129= "S"), 'Adjustment Factors'!$C$28,IF(C129="H", 'Adjustment Factors'!$C$29,"Sex Req'd")))))/L129)*205)+IF(I129&gt;0, I129,IF(OR(C129="B", C129= "S"), 'Adjustment Factors'!$C$28,IF(C129="H", 'Adjustment Factors'!$C$29,"Sex Req'd")))+IF(OR(C129="B",C129="S"),LOOKUP(N129,'Adjustment Factors'!$B$7:$B$25,'Adjustment Factors'!$D$7:$D$25),IF(C129="H",LOOKUP(N129,'Adjustment Factors'!$B$7:$B$25,'Adjustment Factors'!$E$7:$E$25),"")),0))</f>
        <v/>
      </c>
      <c r="R129" s="31" t="str">
        <f t="shared" si="29"/>
        <v/>
      </c>
      <c r="S129" s="32" t="str">
        <f t="shared" si="21"/>
        <v/>
      </c>
      <c r="T129" s="31" t="str">
        <f t="shared" si="30"/>
        <v/>
      </c>
    </row>
    <row r="130" spans="1:20" x14ac:dyDescent="0.25">
      <c r="A130" s="27"/>
      <c r="B130" s="28"/>
      <c r="C130" s="28"/>
      <c r="D130" s="29"/>
      <c r="E130" s="30"/>
      <c r="F130" s="30"/>
      <c r="G130" s="29"/>
      <c r="H130" s="27"/>
      <c r="I130" s="27"/>
      <c r="J130" s="27"/>
      <c r="K130" s="27"/>
      <c r="L130" s="31" t="str">
        <f t="shared" si="25"/>
        <v/>
      </c>
      <c r="M130" s="31" t="str">
        <f t="shared" si="26"/>
        <v/>
      </c>
      <c r="N130" s="31" t="str">
        <f t="shared" si="27"/>
        <v/>
      </c>
      <c r="O130" s="32" t="str">
        <f>IF(AND(A130="",B130=""), "",IF(I130&gt;0, I130+LOOKUP(N130,'Adjustment Factors'!$B$7:$B$25,'Adjustment Factors'!$C$7:$C$25),IF(OR(C130="B", C130= "S"), 'Adjustment Factors'!$C$28,IF(C130="H", 'Adjustment Factors'!$C$29,"Sex Req'd"))))</f>
        <v/>
      </c>
      <c r="P130" s="31" t="str">
        <f t="shared" si="28"/>
        <v/>
      </c>
      <c r="Q130" s="32" t="str">
        <f>IF(OR(AND(A130="",B130=""),C130="",J130="" ), "",ROUND((((J130-(IF(I130&gt;0, I130,IF(OR(C130="B", C130= "S"), 'Adjustment Factors'!$C$28,IF(C130="H", 'Adjustment Factors'!$C$29,"Sex Req'd")))))/L130)*205)+IF(I130&gt;0, I130,IF(OR(C130="B", C130= "S"), 'Adjustment Factors'!$C$28,IF(C130="H", 'Adjustment Factors'!$C$29,"Sex Req'd")))+IF(OR(C130="B",C130="S"),LOOKUP(N130,'Adjustment Factors'!$B$7:$B$25,'Adjustment Factors'!$D$7:$D$25),IF(C130="H",LOOKUP(N130,'Adjustment Factors'!$B$7:$B$25,'Adjustment Factors'!$E$7:$E$25),"")),0))</f>
        <v/>
      </c>
      <c r="R130" s="31" t="str">
        <f t="shared" si="29"/>
        <v/>
      </c>
      <c r="S130" s="32" t="str">
        <f t="shared" si="21"/>
        <v/>
      </c>
      <c r="T130" s="31" t="str">
        <f t="shared" si="30"/>
        <v/>
      </c>
    </row>
    <row r="131" spans="1:20" x14ac:dyDescent="0.25">
      <c r="A131" s="27"/>
      <c r="B131" s="28"/>
      <c r="C131" s="28"/>
      <c r="D131" s="29"/>
      <c r="E131" s="30"/>
      <c r="F131" s="30"/>
      <c r="G131" s="29"/>
      <c r="H131" s="27"/>
      <c r="I131" s="27"/>
      <c r="J131" s="27"/>
      <c r="K131" s="27"/>
      <c r="L131" s="31" t="str">
        <f t="shared" si="25"/>
        <v/>
      </c>
      <c r="M131" s="31" t="str">
        <f t="shared" si="26"/>
        <v/>
      </c>
      <c r="N131" s="31" t="str">
        <f t="shared" si="27"/>
        <v/>
      </c>
      <c r="O131" s="32" t="str">
        <f>IF(AND(A131="",B131=""), "",IF(I131&gt;0, I131+LOOKUP(N131,'Adjustment Factors'!$B$7:$B$25,'Adjustment Factors'!$C$7:$C$25),IF(OR(C131="B", C131= "S"), 'Adjustment Factors'!$C$28,IF(C131="H", 'Adjustment Factors'!$C$29,"Sex Req'd"))))</f>
        <v/>
      </c>
      <c r="P131" s="31" t="str">
        <f t="shared" si="28"/>
        <v/>
      </c>
      <c r="Q131" s="32" t="str">
        <f>IF(OR(AND(A131="",B131=""),C131="",J131="" ), "",ROUND((((J131-(IF(I131&gt;0, I131,IF(OR(C131="B", C131= "S"), 'Adjustment Factors'!$C$28,IF(C131="H", 'Adjustment Factors'!$C$29,"Sex Req'd")))))/L131)*205)+IF(I131&gt;0, I131,IF(OR(C131="B", C131= "S"), 'Adjustment Factors'!$C$28,IF(C131="H", 'Adjustment Factors'!$C$29,"Sex Req'd")))+IF(OR(C131="B",C131="S"),LOOKUP(N131,'Adjustment Factors'!$B$7:$B$25,'Adjustment Factors'!$D$7:$D$25),IF(C131="H",LOOKUP(N131,'Adjustment Factors'!$B$7:$B$25,'Adjustment Factors'!$E$7:$E$25),"")),0))</f>
        <v/>
      </c>
      <c r="R131" s="31" t="str">
        <f t="shared" si="29"/>
        <v/>
      </c>
      <c r="S131" s="32" t="str">
        <f t="shared" si="21"/>
        <v/>
      </c>
      <c r="T131" s="31" t="str">
        <f t="shared" si="30"/>
        <v/>
      </c>
    </row>
    <row r="132" spans="1:20" x14ac:dyDescent="0.25">
      <c r="A132" s="27"/>
      <c r="B132" s="28"/>
      <c r="C132" s="28"/>
      <c r="D132" s="29"/>
      <c r="E132" s="30"/>
      <c r="F132" s="30"/>
      <c r="G132" s="29"/>
      <c r="H132" s="27"/>
      <c r="I132" s="27"/>
      <c r="J132" s="27"/>
      <c r="K132" s="27"/>
      <c r="L132" s="31" t="str">
        <f t="shared" si="25"/>
        <v/>
      </c>
      <c r="M132" s="31" t="str">
        <f t="shared" si="26"/>
        <v/>
      </c>
      <c r="N132" s="31" t="str">
        <f t="shared" si="27"/>
        <v/>
      </c>
      <c r="O132" s="32" t="str">
        <f>IF(AND(A132="",B132=""), "",IF(I132&gt;0, I132+LOOKUP(N132,'Adjustment Factors'!$B$7:$B$25,'Adjustment Factors'!$C$7:$C$25),IF(OR(C132="B", C132= "S"), 'Adjustment Factors'!$C$28,IF(C132="H", 'Adjustment Factors'!$C$29,"Sex Req'd"))))</f>
        <v/>
      </c>
      <c r="P132" s="31" t="str">
        <f t="shared" si="28"/>
        <v/>
      </c>
      <c r="Q132" s="32" t="str">
        <f>IF(OR(AND(A132="",B132=""),C132="",J132="" ), "",ROUND((((J132-(IF(I132&gt;0, I132,IF(OR(C132="B", C132= "S"), 'Adjustment Factors'!$C$28,IF(C132="H", 'Adjustment Factors'!$C$29,"Sex Req'd")))))/L132)*205)+IF(I132&gt;0, I132,IF(OR(C132="B", C132= "S"), 'Adjustment Factors'!$C$28,IF(C132="H", 'Adjustment Factors'!$C$29,"Sex Req'd")))+IF(OR(C132="B",C132="S"),LOOKUP(N132,'Adjustment Factors'!$B$7:$B$25,'Adjustment Factors'!$D$7:$D$25),IF(C132="H",LOOKUP(N132,'Adjustment Factors'!$B$7:$B$25,'Adjustment Factors'!$E$7:$E$25),"")),0))</f>
        <v/>
      </c>
      <c r="R132" s="31" t="str">
        <f t="shared" si="29"/>
        <v/>
      </c>
      <c r="S132" s="32" t="str">
        <f t="shared" si="21"/>
        <v/>
      </c>
      <c r="T132" s="31" t="str">
        <f t="shared" si="30"/>
        <v/>
      </c>
    </row>
    <row r="133" spans="1:20" x14ac:dyDescent="0.25">
      <c r="A133" s="27"/>
      <c r="B133" s="28"/>
      <c r="C133" s="28"/>
      <c r="D133" s="29"/>
      <c r="E133" s="30"/>
      <c r="F133" s="30"/>
      <c r="G133" s="29"/>
      <c r="H133" s="27"/>
      <c r="I133" s="27"/>
      <c r="J133" s="27"/>
      <c r="K133" s="27"/>
      <c r="L133" s="31" t="str">
        <f t="shared" si="25"/>
        <v/>
      </c>
      <c r="M133" s="31" t="str">
        <f t="shared" si="26"/>
        <v/>
      </c>
      <c r="N133" s="31" t="str">
        <f t="shared" si="27"/>
        <v/>
      </c>
      <c r="O133" s="32" t="str">
        <f>IF(AND(A133="",B133=""), "",IF(I133&gt;0, I133+LOOKUP(N133,'Adjustment Factors'!$B$7:$B$25,'Adjustment Factors'!$C$7:$C$25),IF(OR(C133="B", C133= "S"), 'Adjustment Factors'!$C$28,IF(C133="H", 'Adjustment Factors'!$C$29,"Sex Req'd"))))</f>
        <v/>
      </c>
      <c r="P133" s="31" t="str">
        <f t="shared" si="28"/>
        <v/>
      </c>
      <c r="Q133" s="32" t="str">
        <f>IF(OR(AND(A133="",B133=""),C133="",J133="" ), "",ROUND((((J133-(IF(I133&gt;0, I133,IF(OR(C133="B", C133= "S"), 'Adjustment Factors'!$C$28,IF(C133="H", 'Adjustment Factors'!$C$29,"Sex Req'd")))))/L133)*205)+IF(I133&gt;0, I133,IF(OR(C133="B", C133= "S"), 'Adjustment Factors'!$C$28,IF(C133="H", 'Adjustment Factors'!$C$29,"Sex Req'd")))+IF(OR(C133="B",C133="S"),LOOKUP(N133,'Adjustment Factors'!$B$7:$B$25,'Adjustment Factors'!$D$7:$D$25),IF(C133="H",LOOKUP(N133,'Adjustment Factors'!$B$7:$B$25,'Adjustment Factors'!$E$7:$E$25),"")),0))</f>
        <v/>
      </c>
      <c r="R133" s="31" t="str">
        <f t="shared" si="29"/>
        <v/>
      </c>
      <c r="S133" s="32" t="str">
        <f t="shared" si="21"/>
        <v/>
      </c>
      <c r="T133" s="31" t="str">
        <f t="shared" si="30"/>
        <v/>
      </c>
    </row>
    <row r="134" spans="1:20" x14ac:dyDescent="0.25">
      <c r="A134" s="27"/>
      <c r="B134" s="28"/>
      <c r="C134" s="28"/>
      <c r="D134" s="29"/>
      <c r="E134" s="30"/>
      <c r="F134" s="30"/>
      <c r="G134" s="29"/>
      <c r="H134" s="27"/>
      <c r="I134" s="27"/>
      <c r="J134" s="27"/>
      <c r="K134" s="27"/>
      <c r="L134" s="31" t="str">
        <f t="shared" si="25"/>
        <v/>
      </c>
      <c r="M134" s="31" t="str">
        <f t="shared" si="26"/>
        <v/>
      </c>
      <c r="N134" s="31" t="str">
        <f t="shared" si="27"/>
        <v/>
      </c>
      <c r="O134" s="32" t="str">
        <f>IF(AND(A134="",B134=""), "",IF(I134&gt;0, I134+LOOKUP(N134,'Adjustment Factors'!$B$7:$B$25,'Adjustment Factors'!$C$7:$C$25),IF(OR(C134="B", C134= "S"), 'Adjustment Factors'!$C$28,IF(C134="H", 'Adjustment Factors'!$C$29,"Sex Req'd"))))</f>
        <v/>
      </c>
      <c r="P134" s="31" t="str">
        <f t="shared" si="28"/>
        <v/>
      </c>
      <c r="Q134" s="32" t="str">
        <f>IF(OR(AND(A134="",B134=""),C134="",J134="" ), "",ROUND((((J134-(IF(I134&gt;0, I134,IF(OR(C134="B", C134= "S"), 'Adjustment Factors'!$C$28,IF(C134="H", 'Adjustment Factors'!$C$29,"Sex Req'd")))))/L134)*205)+IF(I134&gt;0, I134,IF(OR(C134="B", C134= "S"), 'Adjustment Factors'!$C$28,IF(C134="H", 'Adjustment Factors'!$C$29,"Sex Req'd")))+IF(OR(C134="B",C134="S"),LOOKUP(N134,'Adjustment Factors'!$B$7:$B$25,'Adjustment Factors'!$D$7:$D$25),IF(C134="H",LOOKUP(N134,'Adjustment Factors'!$B$7:$B$25,'Adjustment Factors'!$E$7:$E$25),"")),0))</f>
        <v/>
      </c>
      <c r="R134" s="31" t="str">
        <f t="shared" si="29"/>
        <v/>
      </c>
      <c r="S134" s="32" t="str">
        <f t="shared" si="21"/>
        <v/>
      </c>
      <c r="T134" s="31" t="str">
        <f t="shared" si="30"/>
        <v/>
      </c>
    </row>
    <row r="135" spans="1:20" x14ac:dyDescent="0.25">
      <c r="A135" s="27"/>
      <c r="B135" s="28"/>
      <c r="C135" s="28"/>
      <c r="D135" s="29"/>
      <c r="E135" s="30"/>
      <c r="F135" s="30"/>
      <c r="G135" s="29"/>
      <c r="H135" s="27"/>
      <c r="I135" s="27"/>
      <c r="J135" s="27"/>
      <c r="K135" s="27"/>
      <c r="L135" s="31" t="str">
        <f t="shared" si="25"/>
        <v/>
      </c>
      <c r="M135" s="31" t="str">
        <f t="shared" si="26"/>
        <v/>
      </c>
      <c r="N135" s="31" t="str">
        <f t="shared" si="27"/>
        <v/>
      </c>
      <c r="O135" s="32" t="str">
        <f>IF(AND(A135="",B135=""), "",IF(I135&gt;0, I135+LOOKUP(N135,'Adjustment Factors'!$B$7:$B$25,'Adjustment Factors'!$C$7:$C$25),IF(OR(C135="B", C135= "S"), 'Adjustment Factors'!$C$28,IF(C135="H", 'Adjustment Factors'!$C$29,"Sex Req'd"))))</f>
        <v/>
      </c>
      <c r="P135" s="31" t="str">
        <f t="shared" si="28"/>
        <v/>
      </c>
      <c r="Q135" s="32" t="str">
        <f>IF(OR(AND(A135="",B135=""),C135="",J135="" ), "",ROUND((((J135-(IF(I135&gt;0, I135,IF(OR(C135="B", C135= "S"), 'Adjustment Factors'!$C$28,IF(C135="H", 'Adjustment Factors'!$C$29,"Sex Req'd")))))/L135)*205)+IF(I135&gt;0, I135,IF(OR(C135="B", C135= "S"), 'Adjustment Factors'!$C$28,IF(C135="H", 'Adjustment Factors'!$C$29,"Sex Req'd")))+IF(OR(C135="B",C135="S"),LOOKUP(N135,'Adjustment Factors'!$B$7:$B$25,'Adjustment Factors'!$D$7:$D$25),IF(C135="H",LOOKUP(N135,'Adjustment Factors'!$B$7:$B$25,'Adjustment Factors'!$E$7:$E$25),"")),0))</f>
        <v/>
      </c>
      <c r="R135" s="31" t="str">
        <f t="shared" si="29"/>
        <v/>
      </c>
      <c r="S135" s="32" t="str">
        <f t="shared" si="21"/>
        <v/>
      </c>
      <c r="T135" s="31" t="str">
        <f t="shared" si="30"/>
        <v/>
      </c>
    </row>
    <row r="136" spans="1:20" x14ac:dyDescent="0.25">
      <c r="A136" s="27"/>
      <c r="B136" s="28"/>
      <c r="C136" s="28"/>
      <c r="D136" s="29"/>
      <c r="E136" s="30"/>
      <c r="F136" s="30"/>
      <c r="G136" s="29"/>
      <c r="H136" s="27"/>
      <c r="I136" s="27"/>
      <c r="J136" s="27"/>
      <c r="K136" s="27"/>
      <c r="L136" s="31" t="str">
        <f t="shared" si="25"/>
        <v/>
      </c>
      <c r="M136" s="31" t="str">
        <f t="shared" si="26"/>
        <v/>
      </c>
      <c r="N136" s="31" t="str">
        <f t="shared" si="27"/>
        <v/>
      </c>
      <c r="O136" s="32" t="str">
        <f>IF(AND(A136="",B136=""), "",IF(I136&gt;0, I136+LOOKUP(N136,'Adjustment Factors'!$B$7:$B$25,'Adjustment Factors'!$C$7:$C$25),IF(OR(C136="B", C136= "S"), 'Adjustment Factors'!$C$28,IF(C136="H", 'Adjustment Factors'!$C$29,"Sex Req'd"))))</f>
        <v/>
      </c>
      <c r="P136" s="31" t="str">
        <f t="shared" si="28"/>
        <v/>
      </c>
      <c r="Q136" s="32" t="str">
        <f>IF(OR(AND(A136="",B136=""),C136="",J136="" ), "",ROUND((((J136-(IF(I136&gt;0, I136,IF(OR(C136="B", C136= "S"), 'Adjustment Factors'!$C$28,IF(C136="H", 'Adjustment Factors'!$C$29,"Sex Req'd")))))/L136)*205)+IF(I136&gt;0, I136,IF(OR(C136="B", C136= "S"), 'Adjustment Factors'!$C$28,IF(C136="H", 'Adjustment Factors'!$C$29,"Sex Req'd")))+IF(OR(C136="B",C136="S"),LOOKUP(N136,'Adjustment Factors'!$B$7:$B$25,'Adjustment Factors'!$D$7:$D$25),IF(C136="H",LOOKUP(N136,'Adjustment Factors'!$B$7:$B$25,'Adjustment Factors'!$E$7:$E$25),"")),0))</f>
        <v/>
      </c>
      <c r="R136" s="31" t="str">
        <f t="shared" si="29"/>
        <v/>
      </c>
      <c r="S136" s="32" t="str">
        <f t="shared" si="21"/>
        <v/>
      </c>
      <c r="T136" s="31" t="str">
        <f t="shared" si="30"/>
        <v/>
      </c>
    </row>
    <row r="137" spans="1:20" x14ac:dyDescent="0.25">
      <c r="A137" s="27"/>
      <c r="B137" s="28"/>
      <c r="C137" s="28"/>
      <c r="D137" s="29"/>
      <c r="E137" s="30"/>
      <c r="F137" s="30"/>
      <c r="G137" s="29"/>
      <c r="H137" s="27"/>
      <c r="I137" s="27"/>
      <c r="J137" s="27"/>
      <c r="K137" s="27"/>
      <c r="L137" s="31" t="str">
        <f t="shared" si="25"/>
        <v/>
      </c>
      <c r="M137" s="31" t="str">
        <f t="shared" si="26"/>
        <v/>
      </c>
      <c r="N137" s="31" t="str">
        <f t="shared" si="27"/>
        <v/>
      </c>
      <c r="O137" s="32" t="str">
        <f>IF(AND(A137="",B137=""), "",IF(I137&gt;0, I137+LOOKUP(N137,'Adjustment Factors'!$B$7:$B$25,'Adjustment Factors'!$C$7:$C$25),IF(OR(C137="B", C137= "S"), 'Adjustment Factors'!$C$28,IF(C137="H", 'Adjustment Factors'!$C$29,"Sex Req'd"))))</f>
        <v/>
      </c>
      <c r="P137" s="31" t="str">
        <f t="shared" si="28"/>
        <v/>
      </c>
      <c r="Q137" s="32" t="str">
        <f>IF(OR(AND(A137="",B137=""),C137="",J137="" ), "",ROUND((((J137-(IF(I137&gt;0, I137,IF(OR(C137="B", C137= "S"), 'Adjustment Factors'!$C$28,IF(C137="H", 'Adjustment Factors'!$C$29,"Sex Req'd")))))/L137)*205)+IF(I137&gt;0, I137,IF(OR(C137="B", C137= "S"), 'Adjustment Factors'!$C$28,IF(C137="H", 'Adjustment Factors'!$C$29,"Sex Req'd")))+IF(OR(C137="B",C137="S"),LOOKUP(N137,'Adjustment Factors'!$B$7:$B$25,'Adjustment Factors'!$D$7:$D$25),IF(C137="H",LOOKUP(N137,'Adjustment Factors'!$B$7:$B$25,'Adjustment Factors'!$E$7:$E$25),"")),0))</f>
        <v/>
      </c>
      <c r="R137" s="31" t="str">
        <f t="shared" si="29"/>
        <v/>
      </c>
      <c r="S137" s="32" t="str">
        <f t="shared" si="21"/>
        <v/>
      </c>
      <c r="T137" s="31" t="str">
        <f t="shared" si="30"/>
        <v/>
      </c>
    </row>
    <row r="138" spans="1:20" x14ac:dyDescent="0.25">
      <c r="A138" s="27"/>
      <c r="B138" s="28"/>
      <c r="C138" s="28"/>
      <c r="D138" s="29"/>
      <c r="E138" s="30"/>
      <c r="F138" s="30"/>
      <c r="G138" s="29"/>
      <c r="H138" s="27"/>
      <c r="I138" s="27"/>
      <c r="J138" s="27"/>
      <c r="K138" s="27"/>
      <c r="L138" s="31" t="str">
        <f t="shared" si="25"/>
        <v/>
      </c>
      <c r="M138" s="31" t="str">
        <f t="shared" si="26"/>
        <v/>
      </c>
      <c r="N138" s="31" t="str">
        <f t="shared" si="27"/>
        <v/>
      </c>
      <c r="O138" s="32" t="str">
        <f>IF(AND(A138="",B138=""), "",IF(I138&gt;0, I138+LOOKUP(N138,'Adjustment Factors'!$B$7:$B$25,'Adjustment Factors'!$C$7:$C$25),IF(OR(C138="B", C138= "S"), 'Adjustment Factors'!$C$28,IF(C138="H", 'Adjustment Factors'!$C$29,"Sex Req'd"))))</f>
        <v/>
      </c>
      <c r="P138" s="31" t="str">
        <f t="shared" si="28"/>
        <v/>
      </c>
      <c r="Q138" s="32" t="str">
        <f>IF(OR(AND(A138="",B138=""),C138="",J138="" ), "",ROUND((((J138-(IF(I138&gt;0, I138,IF(OR(C138="B", C138= "S"), 'Adjustment Factors'!$C$28,IF(C138="H", 'Adjustment Factors'!$C$29,"Sex Req'd")))))/L138)*205)+IF(I138&gt;0, I138,IF(OR(C138="B", C138= "S"), 'Adjustment Factors'!$C$28,IF(C138="H", 'Adjustment Factors'!$C$29,"Sex Req'd")))+IF(OR(C138="B",C138="S"),LOOKUP(N138,'Adjustment Factors'!$B$7:$B$25,'Adjustment Factors'!$D$7:$D$25),IF(C138="H",LOOKUP(N138,'Adjustment Factors'!$B$7:$B$25,'Adjustment Factors'!$E$7:$E$25),"")),0))</f>
        <v/>
      </c>
      <c r="R138" s="31" t="str">
        <f t="shared" si="29"/>
        <v/>
      </c>
      <c r="S138" s="32" t="str">
        <f t="shared" si="21"/>
        <v/>
      </c>
      <c r="T138" s="31" t="str">
        <f t="shared" si="30"/>
        <v/>
      </c>
    </row>
    <row r="139" spans="1:20" x14ac:dyDescent="0.25">
      <c r="A139" s="27"/>
      <c r="B139" s="28"/>
      <c r="C139" s="28"/>
      <c r="D139" s="29"/>
      <c r="E139" s="30"/>
      <c r="F139" s="30"/>
      <c r="G139" s="29"/>
      <c r="H139" s="27"/>
      <c r="I139" s="27"/>
      <c r="J139" s="27"/>
      <c r="K139" s="27"/>
      <c r="L139" s="31" t="str">
        <f t="shared" si="25"/>
        <v/>
      </c>
      <c r="M139" s="31" t="str">
        <f t="shared" si="26"/>
        <v/>
      </c>
      <c r="N139" s="31" t="str">
        <f t="shared" si="27"/>
        <v/>
      </c>
      <c r="O139" s="32" t="str">
        <f>IF(AND(A139="",B139=""), "",IF(I139&gt;0, I139+LOOKUP(N139,'Adjustment Factors'!$B$7:$B$25,'Adjustment Factors'!$C$7:$C$25),IF(OR(C139="B", C139= "S"), 'Adjustment Factors'!$C$28,IF(C139="H", 'Adjustment Factors'!$C$29,"Sex Req'd"))))</f>
        <v/>
      </c>
      <c r="P139" s="31" t="str">
        <f t="shared" si="28"/>
        <v/>
      </c>
      <c r="Q139" s="32" t="str">
        <f>IF(OR(AND(A139="",B139=""),C139="",J139="" ), "",ROUND((((J139-(IF(I139&gt;0, I139,IF(OR(C139="B", C139= "S"), 'Adjustment Factors'!$C$28,IF(C139="H", 'Adjustment Factors'!$C$29,"Sex Req'd")))))/L139)*205)+IF(I139&gt;0, I139,IF(OR(C139="B", C139= "S"), 'Adjustment Factors'!$C$28,IF(C139="H", 'Adjustment Factors'!$C$29,"Sex Req'd")))+IF(OR(C139="B",C139="S"),LOOKUP(N139,'Adjustment Factors'!$B$7:$B$25,'Adjustment Factors'!$D$7:$D$25),IF(C139="H",LOOKUP(N139,'Adjustment Factors'!$B$7:$B$25,'Adjustment Factors'!$E$7:$E$25),"")),0))</f>
        <v/>
      </c>
      <c r="R139" s="31" t="str">
        <f t="shared" si="29"/>
        <v/>
      </c>
      <c r="S139" s="32" t="str">
        <f t="shared" si="21"/>
        <v/>
      </c>
      <c r="T139" s="31" t="str">
        <f t="shared" si="30"/>
        <v/>
      </c>
    </row>
    <row r="140" spans="1:20" x14ac:dyDescent="0.25">
      <c r="A140" s="27"/>
      <c r="B140" s="28"/>
      <c r="C140" s="28"/>
      <c r="D140" s="29"/>
      <c r="E140" s="30"/>
      <c r="F140" s="30"/>
      <c r="G140" s="29"/>
      <c r="H140" s="27"/>
      <c r="I140" s="27"/>
      <c r="J140" s="27"/>
      <c r="K140" s="27"/>
      <c r="L140" s="31" t="str">
        <f t="shared" si="25"/>
        <v/>
      </c>
      <c r="M140" s="31" t="str">
        <f t="shared" si="26"/>
        <v/>
      </c>
      <c r="N140" s="31" t="str">
        <f t="shared" si="27"/>
        <v/>
      </c>
      <c r="O140" s="32" t="str">
        <f>IF(AND(A140="",B140=""), "",IF(I140&gt;0, I140+LOOKUP(N140,'Adjustment Factors'!$B$7:$B$25,'Adjustment Factors'!$C$7:$C$25),IF(OR(C140="B", C140= "S"), 'Adjustment Factors'!$C$28,IF(C140="H", 'Adjustment Factors'!$C$29,"Sex Req'd"))))</f>
        <v/>
      </c>
      <c r="P140" s="31" t="str">
        <f t="shared" si="28"/>
        <v/>
      </c>
      <c r="Q140" s="32" t="str">
        <f>IF(OR(AND(A140="",B140=""),C140="",J140="" ), "",ROUND((((J140-(IF(I140&gt;0, I140,IF(OR(C140="B", C140= "S"), 'Adjustment Factors'!$C$28,IF(C140="H", 'Adjustment Factors'!$C$29,"Sex Req'd")))))/L140)*205)+IF(I140&gt;0, I140,IF(OR(C140="B", C140= "S"), 'Adjustment Factors'!$C$28,IF(C140="H", 'Adjustment Factors'!$C$29,"Sex Req'd")))+IF(OR(C140="B",C140="S"),LOOKUP(N140,'Adjustment Factors'!$B$7:$B$25,'Adjustment Factors'!$D$7:$D$25),IF(C140="H",LOOKUP(N140,'Adjustment Factors'!$B$7:$B$25,'Adjustment Factors'!$E$7:$E$25),"")),0))</f>
        <v/>
      </c>
      <c r="R140" s="31" t="str">
        <f t="shared" si="29"/>
        <v/>
      </c>
      <c r="S140" s="32" t="str">
        <f t="shared" si="21"/>
        <v/>
      </c>
      <c r="T140" s="31" t="str">
        <f t="shared" si="30"/>
        <v/>
      </c>
    </row>
    <row r="141" spans="1:20" x14ac:dyDescent="0.25">
      <c r="A141" s="27"/>
      <c r="B141" s="28"/>
      <c r="C141" s="28"/>
      <c r="D141" s="29"/>
      <c r="E141" s="30"/>
      <c r="F141" s="30"/>
      <c r="G141" s="29"/>
      <c r="H141" s="27"/>
      <c r="I141" s="27"/>
      <c r="J141" s="27"/>
      <c r="K141" s="27"/>
      <c r="L141" s="31" t="str">
        <f t="shared" si="25"/>
        <v/>
      </c>
      <c r="M141" s="31" t="str">
        <f t="shared" si="26"/>
        <v/>
      </c>
      <c r="N141" s="31" t="str">
        <f t="shared" si="27"/>
        <v/>
      </c>
      <c r="O141" s="32" t="str">
        <f>IF(AND(A141="",B141=""), "",IF(I141&gt;0, I141+LOOKUP(N141,'Adjustment Factors'!$B$7:$B$25,'Adjustment Factors'!$C$7:$C$25),IF(OR(C141="B", C141= "S"), 'Adjustment Factors'!$C$28,IF(C141="H", 'Adjustment Factors'!$C$29,"Sex Req'd"))))</f>
        <v/>
      </c>
      <c r="P141" s="31" t="str">
        <f t="shared" si="28"/>
        <v/>
      </c>
      <c r="Q141" s="32" t="str">
        <f>IF(OR(AND(A141="",B141=""),C141="",J141="" ), "",ROUND((((J141-(IF(I141&gt;0, I141,IF(OR(C141="B", C141= "S"), 'Adjustment Factors'!$C$28,IF(C141="H", 'Adjustment Factors'!$C$29,"Sex Req'd")))))/L141)*205)+IF(I141&gt;0, I141,IF(OR(C141="B", C141= "S"), 'Adjustment Factors'!$C$28,IF(C141="H", 'Adjustment Factors'!$C$29,"Sex Req'd")))+IF(OR(C141="B",C141="S"),LOOKUP(N141,'Adjustment Factors'!$B$7:$B$25,'Adjustment Factors'!$D$7:$D$25),IF(C141="H",LOOKUP(N141,'Adjustment Factors'!$B$7:$B$25,'Adjustment Factors'!$E$7:$E$25),"")),0))</f>
        <v/>
      </c>
      <c r="R141" s="31" t="str">
        <f t="shared" si="29"/>
        <v/>
      </c>
      <c r="S141" s="32" t="str">
        <f t="shared" si="21"/>
        <v/>
      </c>
      <c r="T141" s="31" t="str">
        <f t="shared" si="30"/>
        <v/>
      </c>
    </row>
    <row r="142" spans="1:20" x14ac:dyDescent="0.25">
      <c r="A142" s="27"/>
      <c r="B142" s="28"/>
      <c r="C142" s="28"/>
      <c r="D142" s="29"/>
      <c r="E142" s="30"/>
      <c r="F142" s="30"/>
      <c r="G142" s="29"/>
      <c r="H142" s="27"/>
      <c r="I142" s="27"/>
      <c r="J142" s="27"/>
      <c r="K142" s="27"/>
      <c r="L142" s="31" t="str">
        <f t="shared" si="25"/>
        <v/>
      </c>
      <c r="M142" s="31" t="str">
        <f t="shared" si="26"/>
        <v/>
      </c>
      <c r="N142" s="31" t="str">
        <f t="shared" si="27"/>
        <v/>
      </c>
      <c r="O142" s="32" t="str">
        <f>IF(AND(A142="",B142=""), "",IF(I142&gt;0, I142+LOOKUP(N142,'Adjustment Factors'!$B$7:$B$25,'Adjustment Factors'!$C$7:$C$25),IF(OR(C142="B", C142= "S"), 'Adjustment Factors'!$C$28,IF(C142="H", 'Adjustment Factors'!$C$29,"Sex Req'd"))))</f>
        <v/>
      </c>
      <c r="P142" s="31" t="str">
        <f t="shared" si="28"/>
        <v/>
      </c>
      <c r="Q142" s="32" t="str">
        <f>IF(OR(AND(A142="",B142=""),C142="",J142="" ), "",ROUND((((J142-(IF(I142&gt;0, I142,IF(OR(C142="B", C142= "S"), 'Adjustment Factors'!$C$28,IF(C142="H", 'Adjustment Factors'!$C$29,"Sex Req'd")))))/L142)*205)+IF(I142&gt;0, I142,IF(OR(C142="B", C142= "S"), 'Adjustment Factors'!$C$28,IF(C142="H", 'Adjustment Factors'!$C$29,"Sex Req'd")))+IF(OR(C142="B",C142="S"),LOOKUP(N142,'Adjustment Factors'!$B$7:$B$25,'Adjustment Factors'!$D$7:$D$25),IF(C142="H",LOOKUP(N142,'Adjustment Factors'!$B$7:$B$25,'Adjustment Factors'!$E$7:$E$25),"")),0))</f>
        <v/>
      </c>
      <c r="R142" s="31" t="str">
        <f t="shared" si="29"/>
        <v/>
      </c>
      <c r="S142" s="32" t="str">
        <f t="shared" si="21"/>
        <v/>
      </c>
      <c r="T142" s="31" t="str">
        <f t="shared" si="30"/>
        <v/>
      </c>
    </row>
    <row r="143" spans="1:20" x14ac:dyDescent="0.25">
      <c r="A143" s="27"/>
      <c r="B143" s="28"/>
      <c r="C143" s="28"/>
      <c r="D143" s="29"/>
      <c r="E143" s="30"/>
      <c r="F143" s="30"/>
      <c r="G143" s="29"/>
      <c r="H143" s="27"/>
      <c r="I143" s="27"/>
      <c r="J143" s="27"/>
      <c r="K143" s="27"/>
      <c r="L143" s="31" t="str">
        <f t="shared" si="25"/>
        <v/>
      </c>
      <c r="M143" s="31" t="str">
        <f t="shared" si="26"/>
        <v/>
      </c>
      <c r="N143" s="31" t="str">
        <f t="shared" si="27"/>
        <v/>
      </c>
      <c r="O143" s="32" t="str">
        <f>IF(AND(A143="",B143=""), "",IF(I143&gt;0, I143+LOOKUP(N143,'Adjustment Factors'!$B$7:$B$25,'Adjustment Factors'!$C$7:$C$25),IF(OR(C143="B", C143= "S"), 'Adjustment Factors'!$C$28,IF(C143="H", 'Adjustment Factors'!$C$29,"Sex Req'd"))))</f>
        <v/>
      </c>
      <c r="P143" s="31" t="str">
        <f t="shared" si="28"/>
        <v/>
      </c>
      <c r="Q143" s="32" t="str">
        <f>IF(OR(AND(A143="",B143=""),C143="",J143="" ), "",ROUND((((J143-(IF(I143&gt;0, I143,IF(OR(C143="B", C143= "S"), 'Adjustment Factors'!$C$28,IF(C143="H", 'Adjustment Factors'!$C$29,"Sex Req'd")))))/L143)*205)+IF(I143&gt;0, I143,IF(OR(C143="B", C143= "S"), 'Adjustment Factors'!$C$28,IF(C143="H", 'Adjustment Factors'!$C$29,"Sex Req'd")))+IF(OR(C143="B",C143="S"),LOOKUP(N143,'Adjustment Factors'!$B$7:$B$25,'Adjustment Factors'!$D$7:$D$25),IF(C143="H",LOOKUP(N143,'Adjustment Factors'!$B$7:$B$25,'Adjustment Factors'!$E$7:$E$25),"")),0))</f>
        <v/>
      </c>
      <c r="R143" s="31" t="str">
        <f t="shared" si="29"/>
        <v/>
      </c>
      <c r="S143" s="32" t="str">
        <f t="shared" si="21"/>
        <v/>
      </c>
      <c r="T143" s="31" t="str">
        <f t="shared" si="30"/>
        <v/>
      </c>
    </row>
    <row r="144" spans="1:20" x14ac:dyDescent="0.25">
      <c r="A144" s="27"/>
      <c r="B144" s="28"/>
      <c r="C144" s="28"/>
      <c r="D144" s="29"/>
      <c r="E144" s="30"/>
      <c r="F144" s="30"/>
      <c r="G144" s="29"/>
      <c r="H144" s="27"/>
      <c r="I144" s="27"/>
      <c r="J144" s="27"/>
      <c r="K144" s="27"/>
      <c r="L144" s="31" t="str">
        <f t="shared" si="25"/>
        <v/>
      </c>
      <c r="M144" s="31" t="str">
        <f t="shared" si="26"/>
        <v/>
      </c>
      <c r="N144" s="31" t="str">
        <f t="shared" si="27"/>
        <v/>
      </c>
      <c r="O144" s="32" t="str">
        <f>IF(AND(A144="",B144=""), "",IF(I144&gt;0, I144+LOOKUP(N144,'Adjustment Factors'!$B$7:$B$25,'Adjustment Factors'!$C$7:$C$25),IF(OR(C144="B", C144= "S"), 'Adjustment Factors'!$C$28,IF(C144="H", 'Adjustment Factors'!$C$29,"Sex Req'd"))))</f>
        <v/>
      </c>
      <c r="P144" s="31" t="str">
        <f t="shared" si="28"/>
        <v/>
      </c>
      <c r="Q144" s="32" t="str">
        <f>IF(OR(AND(A144="",B144=""),C144="",J144="" ), "",ROUND((((J144-(IF(I144&gt;0, I144,IF(OR(C144="B", C144= "S"), 'Adjustment Factors'!$C$28,IF(C144="H", 'Adjustment Factors'!$C$29,"Sex Req'd")))))/L144)*205)+IF(I144&gt;0, I144,IF(OR(C144="B", C144= "S"), 'Adjustment Factors'!$C$28,IF(C144="H", 'Adjustment Factors'!$C$29,"Sex Req'd")))+IF(OR(C144="B",C144="S"),LOOKUP(N144,'Adjustment Factors'!$B$7:$B$25,'Adjustment Factors'!$D$7:$D$25),IF(C144="H",LOOKUP(N144,'Adjustment Factors'!$B$7:$B$25,'Adjustment Factors'!$E$7:$E$25),"")),0))</f>
        <v/>
      </c>
      <c r="R144" s="31" t="str">
        <f t="shared" si="29"/>
        <v/>
      </c>
      <c r="S144" s="32" t="str">
        <f t="shared" si="21"/>
        <v/>
      </c>
      <c r="T144" s="31" t="str">
        <f t="shared" si="30"/>
        <v/>
      </c>
    </row>
    <row r="145" spans="1:20" x14ac:dyDescent="0.25">
      <c r="A145" s="27"/>
      <c r="B145" s="28"/>
      <c r="C145" s="28"/>
      <c r="D145" s="29"/>
      <c r="E145" s="30"/>
      <c r="F145" s="30"/>
      <c r="G145" s="29"/>
      <c r="H145" s="27"/>
      <c r="I145" s="27"/>
      <c r="J145" s="27"/>
      <c r="K145" s="27"/>
      <c r="L145" s="31" t="str">
        <f t="shared" si="25"/>
        <v/>
      </c>
      <c r="M145" s="31" t="str">
        <f t="shared" si="26"/>
        <v/>
      </c>
      <c r="N145" s="31" t="str">
        <f t="shared" si="27"/>
        <v/>
      </c>
      <c r="O145" s="32" t="str">
        <f>IF(AND(A145="",B145=""), "",IF(I145&gt;0, I145+LOOKUP(N145,'Adjustment Factors'!$B$7:$B$25,'Adjustment Factors'!$C$7:$C$25),IF(OR(C145="B", C145= "S"), 'Adjustment Factors'!$C$28,IF(C145="H", 'Adjustment Factors'!$C$29,"Sex Req'd"))))</f>
        <v/>
      </c>
      <c r="P145" s="31" t="str">
        <f t="shared" si="28"/>
        <v/>
      </c>
      <c r="Q145" s="32" t="str">
        <f>IF(OR(AND(A145="",B145=""),C145="",J145="" ), "",ROUND((((J145-(IF(I145&gt;0, I145,IF(OR(C145="B", C145= "S"), 'Adjustment Factors'!$C$28,IF(C145="H", 'Adjustment Factors'!$C$29,"Sex Req'd")))))/L145)*205)+IF(I145&gt;0, I145,IF(OR(C145="B", C145= "S"), 'Adjustment Factors'!$C$28,IF(C145="H", 'Adjustment Factors'!$C$29,"Sex Req'd")))+IF(OR(C145="B",C145="S"),LOOKUP(N145,'Adjustment Factors'!$B$7:$B$25,'Adjustment Factors'!$D$7:$D$25),IF(C145="H",LOOKUP(N145,'Adjustment Factors'!$B$7:$B$25,'Adjustment Factors'!$E$7:$E$25),"")),0))</f>
        <v/>
      </c>
      <c r="R145" s="31" t="str">
        <f t="shared" si="29"/>
        <v/>
      </c>
      <c r="S145" s="32" t="str">
        <f t="shared" si="21"/>
        <v/>
      </c>
      <c r="T145" s="31" t="str">
        <f t="shared" si="30"/>
        <v/>
      </c>
    </row>
    <row r="146" spans="1:20" x14ac:dyDescent="0.25">
      <c r="A146" s="27"/>
      <c r="B146" s="28"/>
      <c r="C146" s="28"/>
      <c r="D146" s="29"/>
      <c r="E146" s="30"/>
      <c r="F146" s="30"/>
      <c r="G146" s="29"/>
      <c r="H146" s="27"/>
      <c r="I146" s="27"/>
      <c r="J146" s="27"/>
      <c r="K146" s="27"/>
      <c r="L146" s="31" t="str">
        <f t="shared" si="25"/>
        <v/>
      </c>
      <c r="M146" s="31" t="str">
        <f t="shared" si="26"/>
        <v/>
      </c>
      <c r="N146" s="31" t="str">
        <f t="shared" si="27"/>
        <v/>
      </c>
      <c r="O146" s="32" t="str">
        <f>IF(AND(A146="",B146=""), "",IF(I146&gt;0, I146+LOOKUP(N146,'Adjustment Factors'!$B$7:$B$25,'Adjustment Factors'!$C$7:$C$25),IF(OR(C146="B", C146= "S"), 'Adjustment Factors'!$C$28,IF(C146="H", 'Adjustment Factors'!$C$29,"Sex Req'd"))))</f>
        <v/>
      </c>
      <c r="P146" s="31" t="str">
        <f t="shared" si="28"/>
        <v/>
      </c>
      <c r="Q146" s="32" t="str">
        <f>IF(OR(AND(A146="",B146=""),C146="",J146="" ), "",ROUND((((J146-(IF(I146&gt;0, I146,IF(OR(C146="B", C146= "S"), 'Adjustment Factors'!$C$28,IF(C146="H", 'Adjustment Factors'!$C$29,"Sex Req'd")))))/L146)*205)+IF(I146&gt;0, I146,IF(OR(C146="B", C146= "S"), 'Adjustment Factors'!$C$28,IF(C146="H", 'Adjustment Factors'!$C$29,"Sex Req'd")))+IF(OR(C146="B",C146="S"),LOOKUP(N146,'Adjustment Factors'!$B$7:$B$25,'Adjustment Factors'!$D$7:$D$25),IF(C146="H",LOOKUP(N146,'Adjustment Factors'!$B$7:$B$25,'Adjustment Factors'!$E$7:$E$25),"")),0))</f>
        <v/>
      </c>
      <c r="R146" s="31" t="str">
        <f t="shared" si="29"/>
        <v/>
      </c>
      <c r="S146" s="32" t="str">
        <f t="shared" si="21"/>
        <v/>
      </c>
      <c r="T146" s="31" t="str">
        <f t="shared" si="30"/>
        <v/>
      </c>
    </row>
    <row r="147" spans="1:20" x14ac:dyDescent="0.25">
      <c r="A147" s="27"/>
      <c r="B147" s="28"/>
      <c r="C147" s="28"/>
      <c r="D147" s="29"/>
      <c r="E147" s="30"/>
      <c r="F147" s="30"/>
      <c r="G147" s="29"/>
      <c r="H147" s="27"/>
      <c r="I147" s="27"/>
      <c r="J147" s="27"/>
      <c r="K147" s="27"/>
      <c r="L147" s="31" t="str">
        <f t="shared" si="25"/>
        <v/>
      </c>
      <c r="M147" s="31" t="str">
        <f t="shared" si="26"/>
        <v/>
      </c>
      <c r="N147" s="31" t="str">
        <f t="shared" si="27"/>
        <v/>
      </c>
      <c r="O147" s="32" t="str">
        <f>IF(AND(A147="",B147=""), "",IF(I147&gt;0, I147+LOOKUP(N147,'Adjustment Factors'!$B$7:$B$25,'Adjustment Factors'!$C$7:$C$25),IF(OR(C147="B", C147= "S"), 'Adjustment Factors'!$C$28,IF(C147="H", 'Adjustment Factors'!$C$29,"Sex Req'd"))))</f>
        <v/>
      </c>
      <c r="P147" s="31" t="str">
        <f t="shared" si="28"/>
        <v/>
      </c>
      <c r="Q147" s="32" t="str">
        <f>IF(OR(AND(A147="",B147=""),C147="",J147="" ), "",ROUND((((J147-(IF(I147&gt;0, I147,IF(OR(C147="B", C147= "S"), 'Adjustment Factors'!$C$28,IF(C147="H", 'Adjustment Factors'!$C$29,"Sex Req'd")))))/L147)*205)+IF(I147&gt;0, I147,IF(OR(C147="B", C147= "S"), 'Adjustment Factors'!$C$28,IF(C147="H", 'Adjustment Factors'!$C$29,"Sex Req'd")))+IF(OR(C147="B",C147="S"),LOOKUP(N147,'Adjustment Factors'!$B$7:$B$25,'Adjustment Factors'!$D$7:$D$25),IF(C147="H",LOOKUP(N147,'Adjustment Factors'!$B$7:$B$25,'Adjustment Factors'!$E$7:$E$25),"")),0))</f>
        <v/>
      </c>
      <c r="R147" s="31" t="str">
        <f t="shared" si="29"/>
        <v/>
      </c>
      <c r="S147" s="32" t="str">
        <f t="shared" si="21"/>
        <v/>
      </c>
      <c r="T147" s="31" t="str">
        <f t="shared" si="30"/>
        <v/>
      </c>
    </row>
    <row r="148" spans="1:20" x14ac:dyDescent="0.25">
      <c r="A148" s="27"/>
      <c r="B148" s="28"/>
      <c r="C148" s="28"/>
      <c r="D148" s="29"/>
      <c r="E148" s="30"/>
      <c r="F148" s="30"/>
      <c r="G148" s="29"/>
      <c r="H148" s="27"/>
      <c r="I148" s="27"/>
      <c r="J148" s="27"/>
      <c r="K148" s="27"/>
      <c r="L148" s="31" t="str">
        <f t="shared" si="25"/>
        <v/>
      </c>
      <c r="M148" s="31" t="str">
        <f t="shared" si="26"/>
        <v/>
      </c>
      <c r="N148" s="31" t="str">
        <f t="shared" si="27"/>
        <v/>
      </c>
      <c r="O148" s="32" t="str">
        <f>IF(AND(A148="",B148=""), "",IF(I148&gt;0, I148+LOOKUP(N148,'Adjustment Factors'!$B$7:$B$25,'Adjustment Factors'!$C$7:$C$25),IF(OR(C148="B", C148= "S"), 'Adjustment Factors'!$C$28,IF(C148="H", 'Adjustment Factors'!$C$29,"Sex Req'd"))))</f>
        <v/>
      </c>
      <c r="P148" s="31" t="str">
        <f t="shared" si="28"/>
        <v/>
      </c>
      <c r="Q148" s="32" t="str">
        <f>IF(OR(AND(A148="",B148=""),C148="",J148="" ), "",ROUND((((J148-(IF(I148&gt;0, I148,IF(OR(C148="B", C148= "S"), 'Adjustment Factors'!$C$28,IF(C148="H", 'Adjustment Factors'!$C$29,"Sex Req'd")))))/L148)*205)+IF(I148&gt;0, I148,IF(OR(C148="B", C148= "S"), 'Adjustment Factors'!$C$28,IF(C148="H", 'Adjustment Factors'!$C$29,"Sex Req'd")))+IF(OR(C148="B",C148="S"),LOOKUP(N148,'Adjustment Factors'!$B$7:$B$25,'Adjustment Factors'!$D$7:$D$25),IF(C148="H",LOOKUP(N148,'Adjustment Factors'!$B$7:$B$25,'Adjustment Factors'!$E$7:$E$25),"")),0))</f>
        <v/>
      </c>
      <c r="R148" s="31" t="str">
        <f t="shared" si="29"/>
        <v/>
      </c>
      <c r="S148" s="32" t="str">
        <f t="shared" si="21"/>
        <v/>
      </c>
      <c r="T148" s="31" t="str">
        <f t="shared" si="30"/>
        <v/>
      </c>
    </row>
    <row r="149" spans="1:20" x14ac:dyDescent="0.25">
      <c r="A149" s="27"/>
      <c r="B149" s="28"/>
      <c r="C149" s="28"/>
      <c r="D149" s="29"/>
      <c r="E149" s="30"/>
      <c r="F149" s="30"/>
      <c r="G149" s="29"/>
      <c r="H149" s="27"/>
      <c r="I149" s="27"/>
      <c r="J149" s="27"/>
      <c r="K149" s="27"/>
      <c r="L149" s="31" t="str">
        <f t="shared" si="25"/>
        <v/>
      </c>
      <c r="M149" s="31" t="str">
        <f t="shared" si="26"/>
        <v/>
      </c>
      <c r="N149" s="31" t="str">
        <f t="shared" si="27"/>
        <v/>
      </c>
      <c r="O149" s="32" t="str">
        <f>IF(AND(A149="",B149=""), "",IF(I149&gt;0, I149+LOOKUP(N149,'Adjustment Factors'!$B$7:$B$25,'Adjustment Factors'!$C$7:$C$25),IF(OR(C149="B", C149= "S"), 'Adjustment Factors'!$C$28,IF(C149="H", 'Adjustment Factors'!$C$29,"Sex Req'd"))))</f>
        <v/>
      </c>
      <c r="P149" s="31" t="str">
        <f t="shared" si="28"/>
        <v/>
      </c>
      <c r="Q149" s="32" t="str">
        <f>IF(OR(AND(A149="",B149=""),C149="",J149="" ), "",ROUND((((J149-(IF(I149&gt;0, I149,IF(OR(C149="B", C149= "S"), 'Adjustment Factors'!$C$28,IF(C149="H", 'Adjustment Factors'!$C$29,"Sex Req'd")))))/L149)*205)+IF(I149&gt;0, I149,IF(OR(C149="B", C149= "S"), 'Adjustment Factors'!$C$28,IF(C149="H", 'Adjustment Factors'!$C$29,"Sex Req'd")))+IF(OR(C149="B",C149="S"),LOOKUP(N149,'Adjustment Factors'!$B$7:$B$25,'Adjustment Factors'!$D$7:$D$25),IF(C149="H",LOOKUP(N149,'Adjustment Factors'!$B$7:$B$25,'Adjustment Factors'!$E$7:$E$25),"")),0))</f>
        <v/>
      </c>
      <c r="R149" s="31" t="str">
        <f t="shared" si="29"/>
        <v/>
      </c>
      <c r="S149" s="32" t="str">
        <f t="shared" si="21"/>
        <v/>
      </c>
      <c r="T149" s="31" t="str">
        <f t="shared" si="30"/>
        <v/>
      </c>
    </row>
    <row r="150" spans="1:20" x14ac:dyDescent="0.25">
      <c r="A150" s="27"/>
      <c r="B150" s="28"/>
      <c r="C150" s="28"/>
      <c r="D150" s="29"/>
      <c r="E150" s="30"/>
      <c r="F150" s="30"/>
      <c r="G150" s="29"/>
      <c r="H150" s="27"/>
      <c r="I150" s="27"/>
      <c r="J150" s="27"/>
      <c r="K150" s="27"/>
      <c r="L150" s="31" t="str">
        <f t="shared" si="25"/>
        <v/>
      </c>
      <c r="M150" s="31" t="str">
        <f t="shared" si="26"/>
        <v/>
      </c>
      <c r="N150" s="31" t="str">
        <f t="shared" si="27"/>
        <v/>
      </c>
      <c r="O150" s="32" t="str">
        <f>IF(AND(A150="",B150=""), "",IF(I150&gt;0, I150+LOOKUP(N150,'Adjustment Factors'!$B$7:$B$25,'Adjustment Factors'!$C$7:$C$25),IF(OR(C150="B", C150= "S"), 'Adjustment Factors'!$C$28,IF(C150="H", 'Adjustment Factors'!$C$29,"Sex Req'd"))))</f>
        <v/>
      </c>
      <c r="P150" s="31" t="str">
        <f t="shared" si="28"/>
        <v/>
      </c>
      <c r="Q150" s="32" t="str">
        <f>IF(OR(AND(A150="",B150=""),C150="",J150="" ), "",ROUND((((J150-(IF(I150&gt;0, I150,IF(OR(C150="B", C150= "S"), 'Adjustment Factors'!$C$28,IF(C150="H", 'Adjustment Factors'!$C$29,"Sex Req'd")))))/L150)*205)+IF(I150&gt;0, I150,IF(OR(C150="B", C150= "S"), 'Adjustment Factors'!$C$28,IF(C150="H", 'Adjustment Factors'!$C$29,"Sex Req'd")))+IF(OR(C150="B",C150="S"),LOOKUP(N150,'Adjustment Factors'!$B$7:$B$25,'Adjustment Factors'!$D$7:$D$25),IF(C150="H",LOOKUP(N150,'Adjustment Factors'!$B$7:$B$25,'Adjustment Factors'!$E$7:$E$25),"")),0))</f>
        <v/>
      </c>
      <c r="R150" s="31" t="str">
        <f t="shared" si="29"/>
        <v/>
      </c>
      <c r="S150" s="32" t="str">
        <f t="shared" si="21"/>
        <v/>
      </c>
      <c r="T150" s="31" t="str">
        <f t="shared" si="30"/>
        <v/>
      </c>
    </row>
    <row r="151" spans="1:20" x14ac:dyDescent="0.25">
      <c r="A151" s="27"/>
      <c r="B151" s="28"/>
      <c r="C151" s="28"/>
      <c r="D151" s="29"/>
      <c r="E151" s="30"/>
      <c r="F151" s="30"/>
      <c r="G151" s="29"/>
      <c r="H151" s="27"/>
      <c r="I151" s="27"/>
      <c r="J151" s="27"/>
      <c r="K151" s="27"/>
      <c r="L151" s="31" t="str">
        <f t="shared" si="25"/>
        <v/>
      </c>
      <c r="M151" s="31" t="str">
        <f t="shared" si="26"/>
        <v/>
      </c>
      <c r="N151" s="31" t="str">
        <f t="shared" si="27"/>
        <v/>
      </c>
      <c r="O151" s="32" t="str">
        <f>IF(AND(A151="",B151=""), "",IF(I151&gt;0, I151+LOOKUP(N151,'Adjustment Factors'!$B$7:$B$25,'Adjustment Factors'!$C$7:$C$25),IF(OR(C151="B", C151= "S"), 'Adjustment Factors'!$C$28,IF(C151="H", 'Adjustment Factors'!$C$29,"Sex Req'd"))))</f>
        <v/>
      </c>
      <c r="P151" s="31" t="str">
        <f t="shared" si="28"/>
        <v/>
      </c>
      <c r="Q151" s="32" t="str">
        <f>IF(OR(AND(A151="",B151=""),C151="",J151="" ), "",ROUND((((J151-(IF(I151&gt;0, I151,IF(OR(C151="B", C151= "S"), 'Adjustment Factors'!$C$28,IF(C151="H", 'Adjustment Factors'!$C$29,"Sex Req'd")))))/L151)*205)+IF(I151&gt;0, I151,IF(OR(C151="B", C151= "S"), 'Adjustment Factors'!$C$28,IF(C151="H", 'Adjustment Factors'!$C$29,"Sex Req'd")))+IF(OR(C151="B",C151="S"),LOOKUP(N151,'Adjustment Factors'!$B$7:$B$25,'Adjustment Factors'!$D$7:$D$25),IF(C151="H",LOOKUP(N151,'Adjustment Factors'!$B$7:$B$25,'Adjustment Factors'!$E$7:$E$25),"")),0))</f>
        <v/>
      </c>
      <c r="R151" s="31" t="str">
        <f t="shared" si="29"/>
        <v/>
      </c>
      <c r="S151" s="32" t="str">
        <f t="shared" ref="S151:S214" si="31">IF(OR(AND(A151="",B151=""),C151="",J151="", K151="" ), "",ROUND(((K151-J151)/($D$9-$D$8))*160+Q151,0))</f>
        <v/>
      </c>
      <c r="T151" s="31" t="str">
        <f t="shared" si="30"/>
        <v/>
      </c>
    </row>
    <row r="152" spans="1:20" x14ac:dyDescent="0.25">
      <c r="A152" s="27"/>
      <c r="B152" s="28"/>
      <c r="C152" s="28"/>
      <c r="D152" s="29"/>
      <c r="E152" s="30"/>
      <c r="F152" s="30"/>
      <c r="G152" s="29"/>
      <c r="H152" s="27"/>
      <c r="I152" s="27"/>
      <c r="J152" s="27"/>
      <c r="K152" s="27"/>
      <c r="L152" s="31" t="str">
        <f t="shared" si="25"/>
        <v/>
      </c>
      <c r="M152" s="31" t="str">
        <f t="shared" si="26"/>
        <v/>
      </c>
      <c r="N152" s="31" t="str">
        <f t="shared" si="27"/>
        <v/>
      </c>
      <c r="O152" s="32" t="str">
        <f>IF(AND(A152="",B152=""), "",IF(I152&gt;0, I152+LOOKUP(N152,'Adjustment Factors'!$B$7:$B$25,'Adjustment Factors'!$C$7:$C$25),IF(OR(C152="B", C152= "S"), 'Adjustment Factors'!$C$28,IF(C152="H", 'Adjustment Factors'!$C$29,"Sex Req'd"))))</f>
        <v/>
      </c>
      <c r="P152" s="31" t="str">
        <f t="shared" si="28"/>
        <v/>
      </c>
      <c r="Q152" s="32" t="str">
        <f>IF(OR(AND(A152="",B152=""),C152="",J152="" ), "",ROUND((((J152-(IF(I152&gt;0, I152,IF(OR(C152="B", C152= "S"), 'Adjustment Factors'!$C$28,IF(C152="H", 'Adjustment Factors'!$C$29,"Sex Req'd")))))/L152)*205)+IF(I152&gt;0, I152,IF(OR(C152="B", C152= "S"), 'Adjustment Factors'!$C$28,IF(C152="H", 'Adjustment Factors'!$C$29,"Sex Req'd")))+IF(OR(C152="B",C152="S"),LOOKUP(N152,'Adjustment Factors'!$B$7:$B$25,'Adjustment Factors'!$D$7:$D$25),IF(C152="H",LOOKUP(N152,'Adjustment Factors'!$B$7:$B$25,'Adjustment Factors'!$E$7:$E$25),"")),0))</f>
        <v/>
      </c>
      <c r="R152" s="31" t="str">
        <f t="shared" si="29"/>
        <v/>
      </c>
      <c r="S152" s="32" t="str">
        <f t="shared" si="31"/>
        <v/>
      </c>
      <c r="T152" s="31" t="str">
        <f t="shared" si="30"/>
        <v/>
      </c>
    </row>
    <row r="153" spans="1:20" x14ac:dyDescent="0.25">
      <c r="A153" s="27"/>
      <c r="B153" s="28"/>
      <c r="C153" s="28"/>
      <c r="D153" s="29"/>
      <c r="E153" s="30"/>
      <c r="F153" s="30"/>
      <c r="G153" s="29"/>
      <c r="H153" s="27"/>
      <c r="I153" s="27"/>
      <c r="J153" s="27"/>
      <c r="K153" s="27"/>
      <c r="L153" s="31" t="str">
        <f t="shared" si="25"/>
        <v/>
      </c>
      <c r="M153" s="31" t="str">
        <f t="shared" si="26"/>
        <v/>
      </c>
      <c r="N153" s="31" t="str">
        <f t="shared" si="27"/>
        <v/>
      </c>
      <c r="O153" s="32" t="str">
        <f>IF(AND(A153="",B153=""), "",IF(I153&gt;0, I153+LOOKUP(N153,'Adjustment Factors'!$B$7:$B$25,'Adjustment Factors'!$C$7:$C$25),IF(OR(C153="B", C153= "S"), 'Adjustment Factors'!$C$28,IF(C153="H", 'Adjustment Factors'!$C$29,"Sex Req'd"))))</f>
        <v/>
      </c>
      <c r="P153" s="31" t="str">
        <f t="shared" si="28"/>
        <v/>
      </c>
      <c r="Q153" s="32" t="str">
        <f>IF(OR(AND(A153="",B153=""),C153="",J153="" ), "",ROUND((((J153-(IF(I153&gt;0, I153,IF(OR(C153="B", C153= "S"), 'Adjustment Factors'!$C$28,IF(C153="H", 'Adjustment Factors'!$C$29,"Sex Req'd")))))/L153)*205)+IF(I153&gt;0, I153,IF(OR(C153="B", C153= "S"), 'Adjustment Factors'!$C$28,IF(C153="H", 'Adjustment Factors'!$C$29,"Sex Req'd")))+IF(OR(C153="B",C153="S"),LOOKUP(N153,'Adjustment Factors'!$B$7:$B$25,'Adjustment Factors'!$D$7:$D$25),IF(C153="H",LOOKUP(N153,'Adjustment Factors'!$B$7:$B$25,'Adjustment Factors'!$E$7:$E$25),"")),0))</f>
        <v/>
      </c>
      <c r="R153" s="31" t="str">
        <f t="shared" si="29"/>
        <v/>
      </c>
      <c r="S153" s="32" t="str">
        <f t="shared" si="31"/>
        <v/>
      </c>
      <c r="T153" s="31" t="str">
        <f t="shared" si="30"/>
        <v/>
      </c>
    </row>
    <row r="154" spans="1:20" x14ac:dyDescent="0.25">
      <c r="A154" s="27"/>
      <c r="B154" s="28"/>
      <c r="C154" s="28"/>
      <c r="D154" s="29"/>
      <c r="E154" s="30"/>
      <c r="F154" s="30"/>
      <c r="G154" s="29"/>
      <c r="H154" s="27"/>
      <c r="I154" s="27"/>
      <c r="J154" s="27"/>
      <c r="K154" s="27"/>
      <c r="L154" s="31" t="str">
        <f t="shared" si="25"/>
        <v/>
      </c>
      <c r="M154" s="31" t="str">
        <f t="shared" si="26"/>
        <v/>
      </c>
      <c r="N154" s="31" t="str">
        <f t="shared" si="27"/>
        <v/>
      </c>
      <c r="O154" s="32" t="str">
        <f>IF(AND(A154="",B154=""), "",IF(I154&gt;0, I154+LOOKUP(N154,'Adjustment Factors'!$B$7:$B$25,'Adjustment Factors'!$C$7:$C$25),IF(OR(C154="B", C154= "S"), 'Adjustment Factors'!$C$28,IF(C154="H", 'Adjustment Factors'!$C$29,"Sex Req'd"))))</f>
        <v/>
      </c>
      <c r="P154" s="31" t="str">
        <f t="shared" si="28"/>
        <v/>
      </c>
      <c r="Q154" s="32" t="str">
        <f>IF(OR(AND(A154="",B154=""),C154="",J154="" ), "",ROUND((((J154-(IF(I154&gt;0, I154,IF(OR(C154="B", C154= "S"), 'Adjustment Factors'!$C$28,IF(C154="H", 'Adjustment Factors'!$C$29,"Sex Req'd")))))/L154)*205)+IF(I154&gt;0, I154,IF(OR(C154="B", C154= "S"), 'Adjustment Factors'!$C$28,IF(C154="H", 'Adjustment Factors'!$C$29,"Sex Req'd")))+IF(OR(C154="B",C154="S"),LOOKUP(N154,'Adjustment Factors'!$B$7:$B$25,'Adjustment Factors'!$D$7:$D$25),IF(C154="H",LOOKUP(N154,'Adjustment Factors'!$B$7:$B$25,'Adjustment Factors'!$E$7:$E$25),"")),0))</f>
        <v/>
      </c>
      <c r="R154" s="31" t="str">
        <f t="shared" si="29"/>
        <v/>
      </c>
      <c r="S154" s="32" t="str">
        <f t="shared" si="31"/>
        <v/>
      </c>
      <c r="T154" s="31" t="str">
        <f t="shared" si="30"/>
        <v/>
      </c>
    </row>
    <row r="155" spans="1:20" x14ac:dyDescent="0.25">
      <c r="A155" s="27"/>
      <c r="B155" s="28"/>
      <c r="C155" s="28"/>
      <c r="D155" s="29"/>
      <c r="E155" s="30"/>
      <c r="F155" s="30"/>
      <c r="G155" s="29"/>
      <c r="H155" s="27"/>
      <c r="I155" s="27"/>
      <c r="J155" s="27"/>
      <c r="K155" s="27"/>
      <c r="L155" s="31" t="str">
        <f t="shared" si="25"/>
        <v/>
      </c>
      <c r="M155" s="31" t="str">
        <f t="shared" si="26"/>
        <v/>
      </c>
      <c r="N155" s="31" t="str">
        <f t="shared" si="27"/>
        <v/>
      </c>
      <c r="O155" s="32" t="str">
        <f>IF(AND(A155="",B155=""), "",IF(I155&gt;0, I155+LOOKUP(N155,'Adjustment Factors'!$B$7:$B$25,'Adjustment Factors'!$C$7:$C$25),IF(OR(C155="B", C155= "S"), 'Adjustment Factors'!$C$28,IF(C155="H", 'Adjustment Factors'!$C$29,"Sex Req'd"))))</f>
        <v/>
      </c>
      <c r="P155" s="31" t="str">
        <f t="shared" si="28"/>
        <v/>
      </c>
      <c r="Q155" s="32" t="str">
        <f>IF(OR(AND(A155="",B155=""),C155="",J155="" ), "",ROUND((((J155-(IF(I155&gt;0, I155,IF(OR(C155="B", C155= "S"), 'Adjustment Factors'!$C$28,IF(C155="H", 'Adjustment Factors'!$C$29,"Sex Req'd")))))/L155)*205)+IF(I155&gt;0, I155,IF(OR(C155="B", C155= "S"), 'Adjustment Factors'!$C$28,IF(C155="H", 'Adjustment Factors'!$C$29,"Sex Req'd")))+IF(OR(C155="B",C155="S"),LOOKUP(N155,'Adjustment Factors'!$B$7:$B$25,'Adjustment Factors'!$D$7:$D$25),IF(C155="H",LOOKUP(N155,'Adjustment Factors'!$B$7:$B$25,'Adjustment Factors'!$E$7:$E$25),"")),0))</f>
        <v/>
      </c>
      <c r="R155" s="31" t="str">
        <f t="shared" si="29"/>
        <v/>
      </c>
      <c r="S155" s="32" t="str">
        <f t="shared" si="31"/>
        <v/>
      </c>
      <c r="T155" s="31" t="str">
        <f t="shared" si="30"/>
        <v/>
      </c>
    </row>
    <row r="156" spans="1:20" x14ac:dyDescent="0.25">
      <c r="A156" s="27"/>
      <c r="B156" s="28"/>
      <c r="C156" s="28"/>
      <c r="D156" s="29"/>
      <c r="E156" s="30"/>
      <c r="F156" s="30"/>
      <c r="G156" s="29"/>
      <c r="H156" s="27"/>
      <c r="I156" s="27"/>
      <c r="J156" s="27"/>
      <c r="K156" s="27"/>
      <c r="L156" s="31" t="str">
        <f t="shared" si="25"/>
        <v/>
      </c>
      <c r="M156" s="31" t="str">
        <f t="shared" si="26"/>
        <v/>
      </c>
      <c r="N156" s="31" t="str">
        <f t="shared" si="27"/>
        <v/>
      </c>
      <c r="O156" s="32" t="str">
        <f>IF(AND(A156="",B156=""), "",IF(I156&gt;0, I156+LOOKUP(N156,'Adjustment Factors'!$B$7:$B$25,'Adjustment Factors'!$C$7:$C$25),IF(OR(C156="B", C156= "S"), 'Adjustment Factors'!$C$28,IF(C156="H", 'Adjustment Factors'!$C$29,"Sex Req'd"))))</f>
        <v/>
      </c>
      <c r="P156" s="31" t="str">
        <f t="shared" si="28"/>
        <v/>
      </c>
      <c r="Q156" s="32" t="str">
        <f>IF(OR(AND(A156="",B156=""),C156="",J156="" ), "",ROUND((((J156-(IF(I156&gt;0, I156,IF(OR(C156="B", C156= "S"), 'Adjustment Factors'!$C$28,IF(C156="H", 'Adjustment Factors'!$C$29,"Sex Req'd")))))/L156)*205)+IF(I156&gt;0, I156,IF(OR(C156="B", C156= "S"), 'Adjustment Factors'!$C$28,IF(C156="H", 'Adjustment Factors'!$C$29,"Sex Req'd")))+IF(OR(C156="B",C156="S"),LOOKUP(N156,'Adjustment Factors'!$B$7:$B$25,'Adjustment Factors'!$D$7:$D$25),IF(C156="H",LOOKUP(N156,'Adjustment Factors'!$B$7:$B$25,'Adjustment Factors'!$E$7:$E$25),"")),0))</f>
        <v/>
      </c>
      <c r="R156" s="31" t="str">
        <f t="shared" si="29"/>
        <v/>
      </c>
      <c r="S156" s="32" t="str">
        <f t="shared" si="31"/>
        <v/>
      </c>
      <c r="T156" s="31" t="str">
        <f t="shared" si="30"/>
        <v/>
      </c>
    </row>
    <row r="157" spans="1:20" x14ac:dyDescent="0.25">
      <c r="A157" s="27"/>
      <c r="B157" s="28"/>
      <c r="C157" s="28"/>
      <c r="D157" s="29"/>
      <c r="E157" s="30"/>
      <c r="F157" s="30"/>
      <c r="G157" s="29"/>
      <c r="H157" s="27"/>
      <c r="I157" s="27"/>
      <c r="J157" s="27"/>
      <c r="K157" s="27"/>
      <c r="L157" s="31" t="str">
        <f t="shared" si="25"/>
        <v/>
      </c>
      <c r="M157" s="31" t="str">
        <f t="shared" si="26"/>
        <v/>
      </c>
      <c r="N157" s="31" t="str">
        <f t="shared" si="27"/>
        <v/>
      </c>
      <c r="O157" s="32" t="str">
        <f>IF(AND(A157="",B157=""), "",IF(I157&gt;0, I157+LOOKUP(N157,'Adjustment Factors'!$B$7:$B$25,'Adjustment Factors'!$C$7:$C$25),IF(OR(C157="B", C157= "S"), 'Adjustment Factors'!$C$28,IF(C157="H", 'Adjustment Factors'!$C$29,"Sex Req'd"))))</f>
        <v/>
      </c>
      <c r="P157" s="31" t="str">
        <f t="shared" si="28"/>
        <v/>
      </c>
      <c r="Q157" s="32" t="str">
        <f>IF(OR(AND(A157="",B157=""),C157="",J157="" ), "",ROUND((((J157-(IF(I157&gt;0, I157,IF(OR(C157="B", C157= "S"), 'Adjustment Factors'!$C$28,IF(C157="H", 'Adjustment Factors'!$C$29,"Sex Req'd")))))/L157)*205)+IF(I157&gt;0, I157,IF(OR(C157="B", C157= "S"), 'Adjustment Factors'!$C$28,IF(C157="H", 'Adjustment Factors'!$C$29,"Sex Req'd")))+IF(OR(C157="B",C157="S"),LOOKUP(N157,'Adjustment Factors'!$B$7:$B$25,'Adjustment Factors'!$D$7:$D$25),IF(C157="H",LOOKUP(N157,'Adjustment Factors'!$B$7:$B$25,'Adjustment Factors'!$E$7:$E$25),"")),0))</f>
        <v/>
      </c>
      <c r="R157" s="31" t="str">
        <f t="shared" si="29"/>
        <v/>
      </c>
      <c r="S157" s="32" t="str">
        <f t="shared" si="31"/>
        <v/>
      </c>
      <c r="T157" s="31" t="str">
        <f t="shared" si="30"/>
        <v/>
      </c>
    </row>
    <row r="158" spans="1:20" x14ac:dyDescent="0.25">
      <c r="A158" s="27"/>
      <c r="B158" s="28"/>
      <c r="C158" s="28"/>
      <c r="D158" s="29"/>
      <c r="E158" s="30"/>
      <c r="F158" s="30"/>
      <c r="G158" s="29"/>
      <c r="H158" s="27"/>
      <c r="I158" s="27"/>
      <c r="J158" s="27"/>
      <c r="K158" s="27"/>
      <c r="L158" s="31" t="str">
        <f t="shared" si="25"/>
        <v/>
      </c>
      <c r="M158" s="31" t="str">
        <f t="shared" si="26"/>
        <v/>
      </c>
      <c r="N158" s="31" t="str">
        <f t="shared" si="27"/>
        <v/>
      </c>
      <c r="O158" s="32" t="str">
        <f>IF(AND(A158="",B158=""), "",IF(I158&gt;0, I158+LOOKUP(N158,'Adjustment Factors'!$B$7:$B$25,'Adjustment Factors'!$C$7:$C$25),IF(OR(C158="B", C158= "S"), 'Adjustment Factors'!$C$28,IF(C158="H", 'Adjustment Factors'!$C$29,"Sex Req'd"))))</f>
        <v/>
      </c>
      <c r="P158" s="31" t="str">
        <f t="shared" si="28"/>
        <v/>
      </c>
      <c r="Q158" s="32" t="str">
        <f>IF(OR(AND(A158="",B158=""),C158="",J158="" ), "",ROUND((((J158-(IF(I158&gt;0, I158,IF(OR(C158="B", C158= "S"), 'Adjustment Factors'!$C$28,IF(C158="H", 'Adjustment Factors'!$C$29,"Sex Req'd")))))/L158)*205)+IF(I158&gt;0, I158,IF(OR(C158="B", C158= "S"), 'Adjustment Factors'!$C$28,IF(C158="H", 'Adjustment Factors'!$C$29,"Sex Req'd")))+IF(OR(C158="B",C158="S"),LOOKUP(N158,'Adjustment Factors'!$B$7:$B$25,'Adjustment Factors'!$D$7:$D$25),IF(C158="H",LOOKUP(N158,'Adjustment Factors'!$B$7:$B$25,'Adjustment Factors'!$E$7:$E$25),"")),0))</f>
        <v/>
      </c>
      <c r="R158" s="31" t="str">
        <f t="shared" si="29"/>
        <v/>
      </c>
      <c r="S158" s="32" t="str">
        <f t="shared" si="31"/>
        <v/>
      </c>
      <c r="T158" s="31" t="str">
        <f t="shared" si="30"/>
        <v/>
      </c>
    </row>
    <row r="159" spans="1:20" x14ac:dyDescent="0.25">
      <c r="A159" s="27"/>
      <c r="B159" s="28"/>
      <c r="C159" s="28"/>
      <c r="D159" s="29"/>
      <c r="E159" s="30"/>
      <c r="F159" s="30"/>
      <c r="G159" s="29"/>
      <c r="H159" s="27"/>
      <c r="I159" s="27"/>
      <c r="J159" s="27"/>
      <c r="K159" s="27"/>
      <c r="L159" s="31" t="str">
        <f t="shared" si="25"/>
        <v/>
      </c>
      <c r="M159" s="31" t="str">
        <f t="shared" si="26"/>
        <v/>
      </c>
      <c r="N159" s="31" t="str">
        <f t="shared" si="27"/>
        <v/>
      </c>
      <c r="O159" s="32" t="str">
        <f>IF(AND(A159="",B159=""), "",IF(I159&gt;0, I159+LOOKUP(N159,'Adjustment Factors'!$B$7:$B$25,'Adjustment Factors'!$C$7:$C$25),IF(OR(C159="B", C159= "S"), 'Adjustment Factors'!$C$28,IF(C159="H", 'Adjustment Factors'!$C$29,"Sex Req'd"))))</f>
        <v/>
      </c>
      <c r="P159" s="31" t="str">
        <f t="shared" si="28"/>
        <v/>
      </c>
      <c r="Q159" s="32" t="str">
        <f>IF(OR(AND(A159="",B159=""),C159="",J159="" ), "",ROUND((((J159-(IF(I159&gt;0, I159,IF(OR(C159="B", C159= "S"), 'Adjustment Factors'!$C$28,IF(C159="H", 'Adjustment Factors'!$C$29,"Sex Req'd")))))/L159)*205)+IF(I159&gt;0, I159,IF(OR(C159="B", C159= "S"), 'Adjustment Factors'!$C$28,IF(C159="H", 'Adjustment Factors'!$C$29,"Sex Req'd")))+IF(OR(C159="B",C159="S"),LOOKUP(N159,'Adjustment Factors'!$B$7:$B$25,'Adjustment Factors'!$D$7:$D$25),IF(C159="H",LOOKUP(N159,'Adjustment Factors'!$B$7:$B$25,'Adjustment Factors'!$E$7:$E$25),"")),0))</f>
        <v/>
      </c>
      <c r="R159" s="31" t="str">
        <f t="shared" si="29"/>
        <v/>
      </c>
      <c r="S159" s="32" t="str">
        <f t="shared" si="31"/>
        <v/>
      </c>
      <c r="T159" s="31" t="str">
        <f t="shared" si="30"/>
        <v/>
      </c>
    </row>
    <row r="160" spans="1:20" x14ac:dyDescent="0.25">
      <c r="A160" s="27"/>
      <c r="B160" s="28"/>
      <c r="C160" s="28"/>
      <c r="D160" s="29"/>
      <c r="E160" s="30"/>
      <c r="F160" s="30"/>
      <c r="G160" s="29"/>
      <c r="H160" s="27"/>
      <c r="I160" s="27"/>
      <c r="J160" s="27"/>
      <c r="K160" s="27"/>
      <c r="L160" s="31" t="str">
        <f t="shared" si="25"/>
        <v/>
      </c>
      <c r="M160" s="31" t="str">
        <f t="shared" si="26"/>
        <v/>
      </c>
      <c r="N160" s="31" t="str">
        <f t="shared" si="27"/>
        <v/>
      </c>
      <c r="O160" s="32" t="str">
        <f>IF(AND(A160="",B160=""), "",IF(I160&gt;0, I160+LOOKUP(N160,'Adjustment Factors'!$B$7:$B$25,'Adjustment Factors'!$C$7:$C$25),IF(OR(C160="B", C160= "S"), 'Adjustment Factors'!$C$28,IF(C160="H", 'Adjustment Factors'!$C$29,"Sex Req'd"))))</f>
        <v/>
      </c>
      <c r="P160" s="31" t="str">
        <f t="shared" si="28"/>
        <v/>
      </c>
      <c r="Q160" s="32" t="str">
        <f>IF(OR(AND(A160="",B160=""),C160="",J160="" ), "",ROUND((((J160-(IF(I160&gt;0, I160,IF(OR(C160="B", C160= "S"), 'Adjustment Factors'!$C$28,IF(C160="H", 'Adjustment Factors'!$C$29,"Sex Req'd")))))/L160)*205)+IF(I160&gt;0, I160,IF(OR(C160="B", C160= "S"), 'Adjustment Factors'!$C$28,IF(C160="H", 'Adjustment Factors'!$C$29,"Sex Req'd")))+IF(OR(C160="B",C160="S"),LOOKUP(N160,'Adjustment Factors'!$B$7:$B$25,'Adjustment Factors'!$D$7:$D$25),IF(C160="H",LOOKUP(N160,'Adjustment Factors'!$B$7:$B$25,'Adjustment Factors'!$E$7:$E$25),"")),0))</f>
        <v/>
      </c>
      <c r="R160" s="31" t="str">
        <f t="shared" si="29"/>
        <v/>
      </c>
      <c r="S160" s="32" t="str">
        <f t="shared" si="31"/>
        <v/>
      </c>
      <c r="T160" s="31" t="str">
        <f t="shared" si="30"/>
        <v/>
      </c>
    </row>
    <row r="161" spans="1:20" x14ac:dyDescent="0.25">
      <c r="A161" s="27"/>
      <c r="B161" s="28"/>
      <c r="C161" s="28"/>
      <c r="D161" s="29"/>
      <c r="E161" s="30"/>
      <c r="F161" s="30"/>
      <c r="G161" s="29"/>
      <c r="H161" s="27"/>
      <c r="I161" s="27"/>
      <c r="J161" s="27"/>
      <c r="K161" s="27"/>
      <c r="L161" s="31" t="str">
        <f t="shared" si="25"/>
        <v/>
      </c>
      <c r="M161" s="31" t="str">
        <f t="shared" si="26"/>
        <v/>
      </c>
      <c r="N161" s="31" t="str">
        <f t="shared" si="27"/>
        <v/>
      </c>
      <c r="O161" s="32" t="str">
        <f>IF(AND(A161="",B161=""), "",IF(I161&gt;0, I161+LOOKUP(N161,'Adjustment Factors'!$B$7:$B$25,'Adjustment Factors'!$C$7:$C$25),IF(OR(C161="B", C161= "S"), 'Adjustment Factors'!$C$28,IF(C161="H", 'Adjustment Factors'!$C$29,"Sex Req'd"))))</f>
        <v/>
      </c>
      <c r="P161" s="31" t="str">
        <f t="shared" si="28"/>
        <v/>
      </c>
      <c r="Q161" s="32" t="str">
        <f>IF(OR(AND(A161="",B161=""),C161="",J161="" ), "",ROUND((((J161-(IF(I161&gt;0, I161,IF(OR(C161="B", C161= "S"), 'Adjustment Factors'!$C$28,IF(C161="H", 'Adjustment Factors'!$C$29,"Sex Req'd")))))/L161)*205)+IF(I161&gt;0, I161,IF(OR(C161="B", C161= "S"), 'Adjustment Factors'!$C$28,IF(C161="H", 'Adjustment Factors'!$C$29,"Sex Req'd")))+IF(OR(C161="B",C161="S"),LOOKUP(N161,'Adjustment Factors'!$B$7:$B$25,'Adjustment Factors'!$D$7:$D$25),IF(C161="H",LOOKUP(N161,'Adjustment Factors'!$B$7:$B$25,'Adjustment Factors'!$E$7:$E$25),"")),0))</f>
        <v/>
      </c>
      <c r="R161" s="31" t="str">
        <f t="shared" si="29"/>
        <v/>
      </c>
      <c r="S161" s="32" t="str">
        <f t="shared" si="31"/>
        <v/>
      </c>
      <c r="T161" s="31" t="str">
        <f t="shared" si="30"/>
        <v/>
      </c>
    </row>
    <row r="162" spans="1:20" x14ac:dyDescent="0.25">
      <c r="A162" s="27"/>
      <c r="B162" s="28"/>
      <c r="C162" s="28"/>
      <c r="D162" s="29"/>
      <c r="E162" s="30"/>
      <c r="F162" s="30"/>
      <c r="G162" s="29"/>
      <c r="H162" s="27"/>
      <c r="I162" s="27"/>
      <c r="J162" s="27"/>
      <c r="K162" s="27"/>
      <c r="L162" s="31" t="str">
        <f t="shared" si="25"/>
        <v/>
      </c>
      <c r="M162" s="31" t="str">
        <f t="shared" si="26"/>
        <v/>
      </c>
      <c r="N162" s="31" t="str">
        <f t="shared" si="27"/>
        <v/>
      </c>
      <c r="O162" s="32" t="str">
        <f>IF(AND(A162="",B162=""), "",IF(I162&gt;0, I162+LOOKUP(N162,'Adjustment Factors'!$B$7:$B$25,'Adjustment Factors'!$C$7:$C$25),IF(OR(C162="B", C162= "S"), 'Adjustment Factors'!$C$28,IF(C162="H", 'Adjustment Factors'!$C$29,"Sex Req'd"))))</f>
        <v/>
      </c>
      <c r="P162" s="31" t="str">
        <f t="shared" si="28"/>
        <v/>
      </c>
      <c r="Q162" s="32" t="str">
        <f>IF(OR(AND(A162="",B162=""),C162="",J162="" ), "",ROUND((((J162-(IF(I162&gt;0, I162,IF(OR(C162="B", C162= "S"), 'Adjustment Factors'!$C$28,IF(C162="H", 'Adjustment Factors'!$C$29,"Sex Req'd")))))/L162)*205)+IF(I162&gt;0, I162,IF(OR(C162="B", C162= "S"), 'Adjustment Factors'!$C$28,IF(C162="H", 'Adjustment Factors'!$C$29,"Sex Req'd")))+IF(OR(C162="B",C162="S"),LOOKUP(N162,'Adjustment Factors'!$B$7:$B$25,'Adjustment Factors'!$D$7:$D$25),IF(C162="H",LOOKUP(N162,'Adjustment Factors'!$B$7:$B$25,'Adjustment Factors'!$E$7:$E$25),"")),0))</f>
        <v/>
      </c>
      <c r="R162" s="31" t="str">
        <f t="shared" si="29"/>
        <v/>
      </c>
      <c r="S162" s="32" t="str">
        <f t="shared" si="31"/>
        <v/>
      </c>
      <c r="T162" s="31" t="str">
        <f t="shared" si="30"/>
        <v/>
      </c>
    </row>
    <row r="163" spans="1:20" x14ac:dyDescent="0.25">
      <c r="A163" s="27"/>
      <c r="B163" s="28"/>
      <c r="C163" s="28"/>
      <c r="D163" s="29"/>
      <c r="E163" s="30"/>
      <c r="F163" s="30"/>
      <c r="G163" s="29"/>
      <c r="H163" s="27"/>
      <c r="I163" s="27"/>
      <c r="J163" s="27"/>
      <c r="K163" s="27"/>
      <c r="L163" s="31" t="str">
        <f t="shared" si="25"/>
        <v/>
      </c>
      <c r="M163" s="31" t="str">
        <f t="shared" si="26"/>
        <v/>
      </c>
      <c r="N163" s="31" t="str">
        <f t="shared" si="27"/>
        <v/>
      </c>
      <c r="O163" s="32" t="str">
        <f>IF(AND(A163="",B163=""), "",IF(I163&gt;0, I163+LOOKUP(N163,'Adjustment Factors'!$B$7:$B$25,'Adjustment Factors'!$C$7:$C$25),IF(OR(C163="B", C163= "S"), 'Adjustment Factors'!$C$28,IF(C163="H", 'Adjustment Factors'!$C$29,"Sex Req'd"))))</f>
        <v/>
      </c>
      <c r="P163" s="31" t="str">
        <f t="shared" si="28"/>
        <v/>
      </c>
      <c r="Q163" s="32" t="str">
        <f>IF(OR(AND(A163="",B163=""),C163="",J163="" ), "",ROUND((((J163-(IF(I163&gt;0, I163,IF(OR(C163="B", C163= "S"), 'Adjustment Factors'!$C$28,IF(C163="H", 'Adjustment Factors'!$C$29,"Sex Req'd")))))/L163)*205)+IF(I163&gt;0, I163,IF(OR(C163="B", C163= "S"), 'Adjustment Factors'!$C$28,IF(C163="H", 'Adjustment Factors'!$C$29,"Sex Req'd")))+IF(OR(C163="B",C163="S"),LOOKUP(N163,'Adjustment Factors'!$B$7:$B$25,'Adjustment Factors'!$D$7:$D$25),IF(C163="H",LOOKUP(N163,'Adjustment Factors'!$B$7:$B$25,'Adjustment Factors'!$E$7:$E$25),"")),0))</f>
        <v/>
      </c>
      <c r="R163" s="31" t="str">
        <f t="shared" si="29"/>
        <v/>
      </c>
      <c r="S163" s="32" t="str">
        <f t="shared" si="31"/>
        <v/>
      </c>
      <c r="T163" s="31" t="str">
        <f t="shared" si="30"/>
        <v/>
      </c>
    </row>
    <row r="164" spans="1:20" x14ac:dyDescent="0.25">
      <c r="A164" s="27"/>
      <c r="B164" s="28"/>
      <c r="C164" s="28"/>
      <c r="D164" s="29"/>
      <c r="E164" s="30"/>
      <c r="F164" s="30"/>
      <c r="G164" s="29"/>
      <c r="H164" s="27"/>
      <c r="I164" s="27"/>
      <c r="J164" s="27"/>
      <c r="K164" s="27"/>
      <c r="L164" s="31" t="str">
        <f t="shared" si="25"/>
        <v/>
      </c>
      <c r="M164" s="31" t="str">
        <f t="shared" si="26"/>
        <v/>
      </c>
      <c r="N164" s="31" t="str">
        <f t="shared" si="27"/>
        <v/>
      </c>
      <c r="O164" s="32" t="str">
        <f>IF(AND(A164="",B164=""), "",IF(I164&gt;0, I164+LOOKUP(N164,'Adjustment Factors'!$B$7:$B$25,'Adjustment Factors'!$C$7:$C$25),IF(OR(C164="B", C164= "S"), 'Adjustment Factors'!$C$28,IF(C164="H", 'Adjustment Factors'!$C$29,"Sex Req'd"))))</f>
        <v/>
      </c>
      <c r="P164" s="31" t="str">
        <f t="shared" si="28"/>
        <v/>
      </c>
      <c r="Q164" s="32" t="str">
        <f>IF(OR(AND(A164="",B164=""),C164="",J164="" ), "",ROUND((((J164-(IF(I164&gt;0, I164,IF(OR(C164="B", C164= "S"), 'Adjustment Factors'!$C$28,IF(C164="H", 'Adjustment Factors'!$C$29,"Sex Req'd")))))/L164)*205)+IF(I164&gt;0, I164,IF(OR(C164="B", C164= "S"), 'Adjustment Factors'!$C$28,IF(C164="H", 'Adjustment Factors'!$C$29,"Sex Req'd")))+IF(OR(C164="B",C164="S"),LOOKUP(N164,'Adjustment Factors'!$B$7:$B$25,'Adjustment Factors'!$D$7:$D$25),IF(C164="H",LOOKUP(N164,'Adjustment Factors'!$B$7:$B$25,'Adjustment Factors'!$E$7:$E$25),"")),0))</f>
        <v/>
      </c>
      <c r="R164" s="31" t="str">
        <f t="shared" si="29"/>
        <v/>
      </c>
      <c r="S164" s="32" t="str">
        <f t="shared" si="31"/>
        <v/>
      </c>
      <c r="T164" s="31" t="str">
        <f t="shared" si="30"/>
        <v/>
      </c>
    </row>
    <row r="165" spans="1:20" x14ac:dyDescent="0.25">
      <c r="A165" s="27"/>
      <c r="B165" s="28"/>
      <c r="C165" s="28"/>
      <c r="D165" s="29"/>
      <c r="E165" s="30"/>
      <c r="F165" s="30"/>
      <c r="G165" s="29"/>
      <c r="H165" s="27"/>
      <c r="I165" s="27"/>
      <c r="J165" s="27"/>
      <c r="K165" s="27"/>
      <c r="L165" s="31" t="str">
        <f t="shared" si="25"/>
        <v/>
      </c>
      <c r="M165" s="31" t="str">
        <f t="shared" si="26"/>
        <v/>
      </c>
      <c r="N165" s="31" t="str">
        <f t="shared" si="27"/>
        <v/>
      </c>
      <c r="O165" s="32" t="str">
        <f>IF(AND(A165="",B165=""), "",IF(I165&gt;0, I165+LOOKUP(N165,'Adjustment Factors'!$B$7:$B$25,'Adjustment Factors'!$C$7:$C$25),IF(OR(C165="B", C165= "S"), 'Adjustment Factors'!$C$28,IF(C165="H", 'Adjustment Factors'!$C$29,"Sex Req'd"))))</f>
        <v/>
      </c>
      <c r="P165" s="31" t="str">
        <f t="shared" si="28"/>
        <v/>
      </c>
      <c r="Q165" s="32" t="str">
        <f>IF(OR(AND(A165="",B165=""),C165="",J165="" ), "",ROUND((((J165-(IF(I165&gt;0, I165,IF(OR(C165="B", C165= "S"), 'Adjustment Factors'!$C$28,IF(C165="H", 'Adjustment Factors'!$C$29,"Sex Req'd")))))/L165)*205)+IF(I165&gt;0, I165,IF(OR(C165="B", C165= "S"), 'Adjustment Factors'!$C$28,IF(C165="H", 'Adjustment Factors'!$C$29,"Sex Req'd")))+IF(OR(C165="B",C165="S"),LOOKUP(N165,'Adjustment Factors'!$B$7:$B$25,'Adjustment Factors'!$D$7:$D$25),IF(C165="H",LOOKUP(N165,'Adjustment Factors'!$B$7:$B$25,'Adjustment Factors'!$E$7:$E$25),"")),0))</f>
        <v/>
      </c>
      <c r="R165" s="31" t="str">
        <f t="shared" si="29"/>
        <v/>
      </c>
      <c r="S165" s="32" t="str">
        <f t="shared" si="31"/>
        <v/>
      </c>
      <c r="T165" s="31" t="str">
        <f t="shared" si="30"/>
        <v/>
      </c>
    </row>
    <row r="166" spans="1:20" x14ac:dyDescent="0.25">
      <c r="A166" s="27"/>
      <c r="B166" s="28"/>
      <c r="C166" s="28"/>
      <c r="D166" s="29"/>
      <c r="E166" s="30"/>
      <c r="F166" s="30"/>
      <c r="G166" s="29"/>
      <c r="H166" s="27"/>
      <c r="I166" s="27"/>
      <c r="J166" s="27"/>
      <c r="K166" s="27"/>
      <c r="L166" s="31" t="str">
        <f t="shared" si="25"/>
        <v/>
      </c>
      <c r="M166" s="31" t="str">
        <f t="shared" si="26"/>
        <v/>
      </c>
      <c r="N166" s="31" t="str">
        <f t="shared" si="27"/>
        <v/>
      </c>
      <c r="O166" s="32" t="str">
        <f>IF(AND(A166="",B166=""), "",IF(I166&gt;0, I166+LOOKUP(N166,'Adjustment Factors'!$B$7:$B$25,'Adjustment Factors'!$C$7:$C$25),IF(OR(C166="B", C166= "S"), 'Adjustment Factors'!$C$28,IF(C166="H", 'Adjustment Factors'!$C$29,"Sex Req'd"))))</f>
        <v/>
      </c>
      <c r="P166" s="31" t="str">
        <f t="shared" si="28"/>
        <v/>
      </c>
      <c r="Q166" s="32" t="str">
        <f>IF(OR(AND(A166="",B166=""),C166="",J166="" ), "",ROUND((((J166-(IF(I166&gt;0, I166,IF(OR(C166="B", C166= "S"), 'Adjustment Factors'!$C$28,IF(C166="H", 'Adjustment Factors'!$C$29,"Sex Req'd")))))/L166)*205)+IF(I166&gt;0, I166,IF(OR(C166="B", C166= "S"), 'Adjustment Factors'!$C$28,IF(C166="H", 'Adjustment Factors'!$C$29,"Sex Req'd")))+IF(OR(C166="B",C166="S"),LOOKUP(N166,'Adjustment Factors'!$B$7:$B$25,'Adjustment Factors'!$D$7:$D$25),IF(C166="H",LOOKUP(N166,'Adjustment Factors'!$B$7:$B$25,'Adjustment Factors'!$E$7:$E$25),"")),0))</f>
        <v/>
      </c>
      <c r="R166" s="31" t="str">
        <f t="shared" si="29"/>
        <v/>
      </c>
      <c r="S166" s="32" t="str">
        <f t="shared" si="31"/>
        <v/>
      </c>
      <c r="T166" s="31" t="str">
        <f t="shared" si="30"/>
        <v/>
      </c>
    </row>
    <row r="167" spans="1:20" x14ac:dyDescent="0.25">
      <c r="A167" s="27"/>
      <c r="B167" s="28"/>
      <c r="C167" s="28"/>
      <c r="D167" s="29"/>
      <c r="E167" s="30"/>
      <c r="F167" s="30"/>
      <c r="G167" s="29"/>
      <c r="H167" s="27"/>
      <c r="I167" s="27"/>
      <c r="J167" s="27"/>
      <c r="K167" s="27"/>
      <c r="L167" s="31" t="str">
        <f t="shared" si="25"/>
        <v/>
      </c>
      <c r="M167" s="31" t="str">
        <f t="shared" si="26"/>
        <v/>
      </c>
      <c r="N167" s="31" t="str">
        <f t="shared" si="27"/>
        <v/>
      </c>
      <c r="O167" s="32" t="str">
        <f>IF(AND(A167="",B167=""), "",IF(I167&gt;0, I167+LOOKUP(N167,'Adjustment Factors'!$B$7:$B$25,'Adjustment Factors'!$C$7:$C$25),IF(OR(C167="B", C167= "S"), 'Adjustment Factors'!$C$28,IF(C167="H", 'Adjustment Factors'!$C$29,"Sex Req'd"))))</f>
        <v/>
      </c>
      <c r="P167" s="31" t="str">
        <f t="shared" si="28"/>
        <v/>
      </c>
      <c r="Q167" s="32" t="str">
        <f>IF(OR(AND(A167="",B167=""),C167="",J167="" ), "",ROUND((((J167-(IF(I167&gt;0, I167,IF(OR(C167="B", C167= "S"), 'Adjustment Factors'!$C$28,IF(C167="H", 'Adjustment Factors'!$C$29,"Sex Req'd")))))/L167)*205)+IF(I167&gt;0, I167,IF(OR(C167="B", C167= "S"), 'Adjustment Factors'!$C$28,IF(C167="H", 'Adjustment Factors'!$C$29,"Sex Req'd")))+IF(OR(C167="B",C167="S"),LOOKUP(N167,'Adjustment Factors'!$B$7:$B$25,'Adjustment Factors'!$D$7:$D$25),IF(C167="H",LOOKUP(N167,'Adjustment Factors'!$B$7:$B$25,'Adjustment Factors'!$E$7:$E$25),"")),0))</f>
        <v/>
      </c>
      <c r="R167" s="31" t="str">
        <f t="shared" si="29"/>
        <v/>
      </c>
      <c r="S167" s="32" t="str">
        <f t="shared" si="31"/>
        <v/>
      </c>
      <c r="T167" s="31" t="str">
        <f t="shared" si="30"/>
        <v/>
      </c>
    </row>
    <row r="168" spans="1:20" x14ac:dyDescent="0.25">
      <c r="A168" s="27"/>
      <c r="B168" s="28"/>
      <c r="C168" s="28"/>
      <c r="D168" s="29"/>
      <c r="E168" s="30"/>
      <c r="F168" s="30"/>
      <c r="G168" s="29"/>
      <c r="H168" s="27"/>
      <c r="I168" s="27"/>
      <c r="J168" s="27"/>
      <c r="K168" s="27"/>
      <c r="L168" s="31" t="str">
        <f t="shared" si="25"/>
        <v/>
      </c>
      <c r="M168" s="31" t="str">
        <f t="shared" si="26"/>
        <v/>
      </c>
      <c r="N168" s="31" t="str">
        <f t="shared" si="27"/>
        <v/>
      </c>
      <c r="O168" s="32" t="str">
        <f>IF(AND(A168="",B168=""), "",IF(I168&gt;0, I168+LOOKUP(N168,'Adjustment Factors'!$B$7:$B$25,'Adjustment Factors'!$C$7:$C$25),IF(OR(C168="B", C168= "S"), 'Adjustment Factors'!$C$28,IF(C168="H", 'Adjustment Factors'!$C$29,"Sex Req'd"))))</f>
        <v/>
      </c>
      <c r="P168" s="31" t="str">
        <f t="shared" si="28"/>
        <v/>
      </c>
      <c r="Q168" s="32" t="str">
        <f>IF(OR(AND(A168="",B168=""),C168="",J168="" ), "",ROUND((((J168-(IF(I168&gt;0, I168,IF(OR(C168="B", C168= "S"), 'Adjustment Factors'!$C$28,IF(C168="H", 'Adjustment Factors'!$C$29,"Sex Req'd")))))/L168)*205)+IF(I168&gt;0, I168,IF(OR(C168="B", C168= "S"), 'Adjustment Factors'!$C$28,IF(C168="H", 'Adjustment Factors'!$C$29,"Sex Req'd")))+IF(OR(C168="B",C168="S"),LOOKUP(N168,'Adjustment Factors'!$B$7:$B$25,'Adjustment Factors'!$D$7:$D$25),IF(C168="H",LOOKUP(N168,'Adjustment Factors'!$B$7:$B$25,'Adjustment Factors'!$E$7:$E$25),"")),0))</f>
        <v/>
      </c>
      <c r="R168" s="31" t="str">
        <f t="shared" si="29"/>
        <v/>
      </c>
      <c r="S168" s="32" t="str">
        <f t="shared" si="31"/>
        <v/>
      </c>
      <c r="T168" s="31" t="str">
        <f t="shared" si="30"/>
        <v/>
      </c>
    </row>
    <row r="169" spans="1:20" x14ac:dyDescent="0.25">
      <c r="A169" s="27"/>
      <c r="B169" s="28"/>
      <c r="C169" s="28"/>
      <c r="D169" s="29"/>
      <c r="E169" s="30"/>
      <c r="F169" s="30"/>
      <c r="G169" s="29"/>
      <c r="H169" s="27"/>
      <c r="I169" s="27"/>
      <c r="J169" s="27"/>
      <c r="K169" s="27"/>
      <c r="L169" s="31" t="str">
        <f t="shared" si="25"/>
        <v/>
      </c>
      <c r="M169" s="31" t="str">
        <f t="shared" si="26"/>
        <v/>
      </c>
      <c r="N169" s="31" t="str">
        <f t="shared" si="27"/>
        <v/>
      </c>
      <c r="O169" s="32" t="str">
        <f>IF(AND(A169="",B169=""), "",IF(I169&gt;0, I169+LOOKUP(N169,'Adjustment Factors'!$B$7:$B$25,'Adjustment Factors'!$C$7:$C$25),IF(OR(C169="B", C169= "S"), 'Adjustment Factors'!$C$28,IF(C169="H", 'Adjustment Factors'!$C$29,"Sex Req'd"))))</f>
        <v/>
      </c>
      <c r="P169" s="31" t="str">
        <f t="shared" si="28"/>
        <v/>
      </c>
      <c r="Q169" s="32" t="str">
        <f>IF(OR(AND(A169="",B169=""),C169="",J169="" ), "",ROUND((((J169-(IF(I169&gt;0, I169,IF(OR(C169="B", C169= "S"), 'Adjustment Factors'!$C$28,IF(C169="H", 'Adjustment Factors'!$C$29,"Sex Req'd")))))/L169)*205)+IF(I169&gt;0, I169,IF(OR(C169="B", C169= "S"), 'Adjustment Factors'!$C$28,IF(C169="H", 'Adjustment Factors'!$C$29,"Sex Req'd")))+IF(OR(C169="B",C169="S"),LOOKUP(N169,'Adjustment Factors'!$B$7:$B$25,'Adjustment Factors'!$D$7:$D$25),IF(C169="H",LOOKUP(N169,'Adjustment Factors'!$B$7:$B$25,'Adjustment Factors'!$E$7:$E$25),"")),0))</f>
        <v/>
      </c>
      <c r="R169" s="31" t="str">
        <f t="shared" si="29"/>
        <v/>
      </c>
      <c r="S169" s="32" t="str">
        <f t="shared" si="31"/>
        <v/>
      </c>
      <c r="T169" s="31" t="str">
        <f t="shared" si="30"/>
        <v/>
      </c>
    </row>
    <row r="170" spans="1:20" x14ac:dyDescent="0.25">
      <c r="A170" s="27"/>
      <c r="B170" s="28"/>
      <c r="C170" s="28"/>
      <c r="D170" s="29"/>
      <c r="E170" s="30"/>
      <c r="F170" s="30"/>
      <c r="G170" s="29"/>
      <c r="H170" s="27"/>
      <c r="I170" s="27"/>
      <c r="J170" s="27"/>
      <c r="K170" s="27"/>
      <c r="L170" s="31" t="str">
        <f t="shared" si="25"/>
        <v/>
      </c>
      <c r="M170" s="31" t="str">
        <f t="shared" si="26"/>
        <v/>
      </c>
      <c r="N170" s="31" t="str">
        <f t="shared" si="27"/>
        <v/>
      </c>
      <c r="O170" s="32" t="str">
        <f>IF(AND(A170="",B170=""), "",IF(I170&gt;0, I170+LOOKUP(N170,'Adjustment Factors'!$B$7:$B$25,'Adjustment Factors'!$C$7:$C$25),IF(OR(C170="B", C170= "S"), 'Adjustment Factors'!$C$28,IF(C170="H", 'Adjustment Factors'!$C$29,"Sex Req'd"))))</f>
        <v/>
      </c>
      <c r="P170" s="31" t="str">
        <f t="shared" si="28"/>
        <v/>
      </c>
      <c r="Q170" s="32" t="str">
        <f>IF(OR(AND(A170="",B170=""),C170="",J170="" ), "",ROUND((((J170-(IF(I170&gt;0, I170,IF(OR(C170="B", C170= "S"), 'Adjustment Factors'!$C$28,IF(C170="H", 'Adjustment Factors'!$C$29,"Sex Req'd")))))/L170)*205)+IF(I170&gt;0, I170,IF(OR(C170="B", C170= "S"), 'Adjustment Factors'!$C$28,IF(C170="H", 'Adjustment Factors'!$C$29,"Sex Req'd")))+IF(OR(C170="B",C170="S"),LOOKUP(N170,'Adjustment Factors'!$B$7:$B$25,'Adjustment Factors'!$D$7:$D$25),IF(C170="H",LOOKUP(N170,'Adjustment Factors'!$B$7:$B$25,'Adjustment Factors'!$E$7:$E$25),"")),0))</f>
        <v/>
      </c>
      <c r="R170" s="31" t="str">
        <f t="shared" si="29"/>
        <v/>
      </c>
      <c r="S170" s="32" t="str">
        <f t="shared" si="31"/>
        <v/>
      </c>
      <c r="T170" s="31" t="str">
        <f t="shared" si="30"/>
        <v/>
      </c>
    </row>
    <row r="171" spans="1:20" x14ac:dyDescent="0.25">
      <c r="A171" s="27"/>
      <c r="B171" s="28"/>
      <c r="C171" s="28"/>
      <c r="D171" s="29"/>
      <c r="E171" s="30"/>
      <c r="F171" s="30"/>
      <c r="G171" s="29"/>
      <c r="H171" s="27"/>
      <c r="I171" s="27"/>
      <c r="J171" s="27"/>
      <c r="K171" s="27"/>
      <c r="L171" s="31" t="str">
        <f t="shared" si="25"/>
        <v/>
      </c>
      <c r="M171" s="31" t="str">
        <f t="shared" si="26"/>
        <v/>
      </c>
      <c r="N171" s="31" t="str">
        <f t="shared" si="27"/>
        <v/>
      </c>
      <c r="O171" s="32" t="str">
        <f>IF(AND(A171="",B171=""), "",IF(I171&gt;0, I171+LOOKUP(N171,'Adjustment Factors'!$B$7:$B$25,'Adjustment Factors'!$C$7:$C$25),IF(OR(C171="B", C171= "S"), 'Adjustment Factors'!$C$28,IF(C171="H", 'Adjustment Factors'!$C$29,"Sex Req'd"))))</f>
        <v/>
      </c>
      <c r="P171" s="31" t="str">
        <f t="shared" si="28"/>
        <v/>
      </c>
      <c r="Q171" s="32" t="str">
        <f>IF(OR(AND(A171="",B171=""),C171="",J171="" ), "",ROUND((((J171-(IF(I171&gt;0, I171,IF(OR(C171="B", C171= "S"), 'Adjustment Factors'!$C$28,IF(C171="H", 'Adjustment Factors'!$C$29,"Sex Req'd")))))/L171)*205)+IF(I171&gt;0, I171,IF(OR(C171="B", C171= "S"), 'Adjustment Factors'!$C$28,IF(C171="H", 'Adjustment Factors'!$C$29,"Sex Req'd")))+IF(OR(C171="B",C171="S"),LOOKUP(N171,'Adjustment Factors'!$B$7:$B$25,'Adjustment Factors'!$D$7:$D$25),IF(C171="H",LOOKUP(N171,'Adjustment Factors'!$B$7:$B$25,'Adjustment Factors'!$E$7:$E$25),"")),0))</f>
        <v/>
      </c>
      <c r="R171" s="31" t="str">
        <f t="shared" si="29"/>
        <v/>
      </c>
      <c r="S171" s="32" t="str">
        <f t="shared" si="31"/>
        <v/>
      </c>
      <c r="T171" s="31" t="str">
        <f t="shared" si="30"/>
        <v/>
      </c>
    </row>
    <row r="172" spans="1:20" x14ac:dyDescent="0.25">
      <c r="A172" s="27"/>
      <c r="B172" s="28"/>
      <c r="C172" s="28"/>
      <c r="D172" s="29"/>
      <c r="E172" s="30"/>
      <c r="F172" s="30"/>
      <c r="G172" s="29"/>
      <c r="H172" s="27"/>
      <c r="I172" s="27"/>
      <c r="J172" s="27"/>
      <c r="K172" s="27"/>
      <c r="L172" s="31" t="str">
        <f t="shared" si="25"/>
        <v/>
      </c>
      <c r="M172" s="31" t="str">
        <f t="shared" si="26"/>
        <v/>
      </c>
      <c r="N172" s="31" t="str">
        <f t="shared" si="27"/>
        <v/>
      </c>
      <c r="O172" s="32" t="str">
        <f>IF(AND(A172="",B172=""), "",IF(I172&gt;0, I172+LOOKUP(N172,'Adjustment Factors'!$B$7:$B$25,'Adjustment Factors'!$C$7:$C$25),IF(OR(C172="B", C172= "S"), 'Adjustment Factors'!$C$28,IF(C172="H", 'Adjustment Factors'!$C$29,"Sex Req'd"))))</f>
        <v/>
      </c>
      <c r="P172" s="31" t="str">
        <f t="shared" si="28"/>
        <v/>
      </c>
      <c r="Q172" s="32" t="str">
        <f>IF(OR(AND(A172="",B172=""),C172="",J172="" ), "",ROUND((((J172-(IF(I172&gt;0, I172,IF(OR(C172="B", C172= "S"), 'Adjustment Factors'!$C$28,IF(C172="H", 'Adjustment Factors'!$C$29,"Sex Req'd")))))/L172)*205)+IF(I172&gt;0, I172,IF(OR(C172="B", C172= "S"), 'Adjustment Factors'!$C$28,IF(C172="H", 'Adjustment Factors'!$C$29,"Sex Req'd")))+IF(OR(C172="B",C172="S"),LOOKUP(N172,'Adjustment Factors'!$B$7:$B$25,'Adjustment Factors'!$D$7:$D$25),IF(C172="H",LOOKUP(N172,'Adjustment Factors'!$B$7:$B$25,'Adjustment Factors'!$E$7:$E$25),"")),0))</f>
        <v/>
      </c>
      <c r="R172" s="31" t="str">
        <f t="shared" si="29"/>
        <v/>
      </c>
      <c r="S172" s="32" t="str">
        <f t="shared" si="31"/>
        <v/>
      </c>
      <c r="T172" s="31" t="str">
        <f t="shared" si="30"/>
        <v/>
      </c>
    </row>
    <row r="173" spans="1:20" x14ac:dyDescent="0.25">
      <c r="A173" s="27"/>
      <c r="B173" s="28"/>
      <c r="C173" s="28"/>
      <c r="D173" s="29"/>
      <c r="E173" s="30"/>
      <c r="F173" s="30"/>
      <c r="G173" s="29"/>
      <c r="H173" s="27"/>
      <c r="I173" s="27"/>
      <c r="J173" s="27"/>
      <c r="K173" s="27"/>
      <c r="L173" s="31" t="str">
        <f t="shared" si="25"/>
        <v/>
      </c>
      <c r="M173" s="31" t="str">
        <f t="shared" si="26"/>
        <v/>
      </c>
      <c r="N173" s="31" t="str">
        <f t="shared" si="27"/>
        <v/>
      </c>
      <c r="O173" s="32" t="str">
        <f>IF(AND(A173="",B173=""), "",IF(I173&gt;0, I173+LOOKUP(N173,'Adjustment Factors'!$B$7:$B$25,'Adjustment Factors'!$C$7:$C$25),IF(OR(C173="B", C173= "S"), 'Adjustment Factors'!$C$28,IF(C173="H", 'Adjustment Factors'!$C$29,"Sex Req'd"))))</f>
        <v/>
      </c>
      <c r="P173" s="31" t="str">
        <f t="shared" si="28"/>
        <v/>
      </c>
      <c r="Q173" s="32" t="str">
        <f>IF(OR(AND(A173="",B173=""),C173="",J173="" ), "",ROUND((((J173-(IF(I173&gt;0, I173,IF(OR(C173="B", C173= "S"), 'Adjustment Factors'!$C$28,IF(C173="H", 'Adjustment Factors'!$C$29,"Sex Req'd")))))/L173)*205)+IF(I173&gt;0, I173,IF(OR(C173="B", C173= "S"), 'Adjustment Factors'!$C$28,IF(C173="H", 'Adjustment Factors'!$C$29,"Sex Req'd")))+IF(OR(C173="B",C173="S"),LOOKUP(N173,'Adjustment Factors'!$B$7:$B$25,'Adjustment Factors'!$D$7:$D$25),IF(C173="H",LOOKUP(N173,'Adjustment Factors'!$B$7:$B$25,'Adjustment Factors'!$E$7:$E$25),"")),0))</f>
        <v/>
      </c>
      <c r="R173" s="31" t="str">
        <f t="shared" si="29"/>
        <v/>
      </c>
      <c r="S173" s="32" t="str">
        <f t="shared" si="31"/>
        <v/>
      </c>
      <c r="T173" s="31" t="str">
        <f t="shared" si="30"/>
        <v/>
      </c>
    </row>
    <row r="174" spans="1:20" x14ac:dyDescent="0.25">
      <c r="A174" s="27"/>
      <c r="B174" s="28"/>
      <c r="C174" s="28"/>
      <c r="D174" s="29"/>
      <c r="E174" s="30"/>
      <c r="F174" s="30"/>
      <c r="G174" s="29"/>
      <c r="H174" s="27"/>
      <c r="I174" s="27"/>
      <c r="J174" s="27"/>
      <c r="K174" s="27"/>
      <c r="L174" s="31" t="str">
        <f t="shared" si="25"/>
        <v/>
      </c>
      <c r="M174" s="31" t="str">
        <f t="shared" si="26"/>
        <v/>
      </c>
      <c r="N174" s="31" t="str">
        <f t="shared" si="27"/>
        <v/>
      </c>
      <c r="O174" s="32" t="str">
        <f>IF(AND(A174="",B174=""), "",IF(I174&gt;0, I174+LOOKUP(N174,'Adjustment Factors'!$B$7:$B$25,'Adjustment Factors'!$C$7:$C$25),IF(OR(C174="B", C174= "S"), 'Adjustment Factors'!$C$28,IF(C174="H", 'Adjustment Factors'!$C$29,"Sex Req'd"))))</f>
        <v/>
      </c>
      <c r="P174" s="31" t="str">
        <f t="shared" si="28"/>
        <v/>
      </c>
      <c r="Q174" s="32" t="str">
        <f>IF(OR(AND(A174="",B174=""),C174="",J174="" ), "",ROUND((((J174-(IF(I174&gt;0, I174,IF(OR(C174="B", C174= "S"), 'Adjustment Factors'!$C$28,IF(C174="H", 'Adjustment Factors'!$C$29,"Sex Req'd")))))/L174)*205)+IF(I174&gt;0, I174,IF(OR(C174="B", C174= "S"), 'Adjustment Factors'!$C$28,IF(C174="H", 'Adjustment Factors'!$C$29,"Sex Req'd")))+IF(OR(C174="B",C174="S"),LOOKUP(N174,'Adjustment Factors'!$B$7:$B$25,'Adjustment Factors'!$D$7:$D$25),IF(C174="H",LOOKUP(N174,'Adjustment Factors'!$B$7:$B$25,'Adjustment Factors'!$E$7:$E$25),"")),0))</f>
        <v/>
      </c>
      <c r="R174" s="31" t="str">
        <f t="shared" si="29"/>
        <v/>
      </c>
      <c r="S174" s="32" t="str">
        <f t="shared" si="31"/>
        <v/>
      </c>
      <c r="T174" s="31" t="str">
        <f t="shared" si="30"/>
        <v/>
      </c>
    </row>
    <row r="175" spans="1:20" x14ac:dyDescent="0.25">
      <c r="A175" s="27"/>
      <c r="B175" s="28"/>
      <c r="C175" s="28"/>
      <c r="D175" s="29"/>
      <c r="E175" s="30"/>
      <c r="F175" s="30"/>
      <c r="G175" s="29"/>
      <c r="H175" s="27"/>
      <c r="I175" s="27"/>
      <c r="J175" s="27"/>
      <c r="K175" s="27"/>
      <c r="L175" s="31" t="str">
        <f t="shared" si="25"/>
        <v/>
      </c>
      <c r="M175" s="31" t="str">
        <f t="shared" si="26"/>
        <v/>
      </c>
      <c r="N175" s="31" t="str">
        <f t="shared" si="27"/>
        <v/>
      </c>
      <c r="O175" s="32" t="str">
        <f>IF(AND(A175="",B175=""), "",IF(I175&gt;0, I175+LOOKUP(N175,'Adjustment Factors'!$B$7:$B$25,'Adjustment Factors'!$C$7:$C$25),IF(OR(C175="B", C175= "S"), 'Adjustment Factors'!$C$28,IF(C175="H", 'Adjustment Factors'!$C$29,"Sex Req'd"))))</f>
        <v/>
      </c>
      <c r="P175" s="31" t="str">
        <f t="shared" si="28"/>
        <v/>
      </c>
      <c r="Q175" s="32" t="str">
        <f>IF(OR(AND(A175="",B175=""),C175="",J175="" ), "",ROUND((((J175-(IF(I175&gt;0, I175,IF(OR(C175="B", C175= "S"), 'Adjustment Factors'!$C$28,IF(C175="H", 'Adjustment Factors'!$C$29,"Sex Req'd")))))/L175)*205)+IF(I175&gt;0, I175,IF(OR(C175="B", C175= "S"), 'Adjustment Factors'!$C$28,IF(C175="H", 'Adjustment Factors'!$C$29,"Sex Req'd")))+IF(OR(C175="B",C175="S"),LOOKUP(N175,'Adjustment Factors'!$B$7:$B$25,'Adjustment Factors'!$D$7:$D$25),IF(C175="H",LOOKUP(N175,'Adjustment Factors'!$B$7:$B$25,'Adjustment Factors'!$E$7:$E$25),"")),0))</f>
        <v/>
      </c>
      <c r="R175" s="31" t="str">
        <f t="shared" si="29"/>
        <v/>
      </c>
      <c r="S175" s="32" t="str">
        <f t="shared" si="31"/>
        <v/>
      </c>
      <c r="T175" s="31" t="str">
        <f t="shared" si="30"/>
        <v/>
      </c>
    </row>
    <row r="176" spans="1:20" x14ac:dyDescent="0.25">
      <c r="A176" s="27"/>
      <c r="B176" s="28"/>
      <c r="C176" s="28"/>
      <c r="D176" s="29"/>
      <c r="E176" s="30"/>
      <c r="F176" s="30"/>
      <c r="G176" s="29"/>
      <c r="H176" s="27"/>
      <c r="I176" s="27"/>
      <c r="J176" s="27"/>
      <c r="K176" s="27"/>
      <c r="L176" s="31" t="str">
        <f t="shared" si="25"/>
        <v/>
      </c>
      <c r="M176" s="31" t="str">
        <f t="shared" si="26"/>
        <v/>
      </c>
      <c r="N176" s="31" t="str">
        <f t="shared" si="27"/>
        <v/>
      </c>
      <c r="O176" s="32" t="str">
        <f>IF(AND(A176="",B176=""), "",IF(I176&gt;0, I176+LOOKUP(N176,'Adjustment Factors'!$B$7:$B$25,'Adjustment Factors'!$C$7:$C$25),IF(OR(C176="B", C176= "S"), 'Adjustment Factors'!$C$28,IF(C176="H", 'Adjustment Factors'!$C$29,"Sex Req'd"))))</f>
        <v/>
      </c>
      <c r="P176" s="31" t="str">
        <f t="shared" si="28"/>
        <v/>
      </c>
      <c r="Q176" s="32" t="str">
        <f>IF(OR(AND(A176="",B176=""),C176="",J176="" ), "",ROUND((((J176-(IF(I176&gt;0, I176,IF(OR(C176="B", C176= "S"), 'Adjustment Factors'!$C$28,IF(C176="H", 'Adjustment Factors'!$C$29,"Sex Req'd")))))/L176)*205)+IF(I176&gt;0, I176,IF(OR(C176="B", C176= "S"), 'Adjustment Factors'!$C$28,IF(C176="H", 'Adjustment Factors'!$C$29,"Sex Req'd")))+IF(OR(C176="B",C176="S"),LOOKUP(N176,'Adjustment Factors'!$B$7:$B$25,'Adjustment Factors'!$D$7:$D$25),IF(C176="H",LOOKUP(N176,'Adjustment Factors'!$B$7:$B$25,'Adjustment Factors'!$E$7:$E$25),"")),0))</f>
        <v/>
      </c>
      <c r="R176" s="31" t="str">
        <f t="shared" si="29"/>
        <v/>
      </c>
      <c r="S176" s="32" t="str">
        <f t="shared" si="31"/>
        <v/>
      </c>
      <c r="T176" s="31" t="str">
        <f t="shared" si="30"/>
        <v/>
      </c>
    </row>
    <row r="177" spans="1:20" x14ac:dyDescent="0.25">
      <c r="A177" s="27"/>
      <c r="B177" s="28"/>
      <c r="C177" s="28"/>
      <c r="D177" s="29"/>
      <c r="E177" s="30"/>
      <c r="F177" s="30"/>
      <c r="G177" s="29"/>
      <c r="H177" s="27"/>
      <c r="I177" s="27"/>
      <c r="J177" s="27"/>
      <c r="K177" s="27"/>
      <c r="L177" s="31" t="str">
        <f t="shared" si="25"/>
        <v/>
      </c>
      <c r="M177" s="31" t="str">
        <f t="shared" si="26"/>
        <v/>
      </c>
      <c r="N177" s="31" t="str">
        <f t="shared" si="27"/>
        <v/>
      </c>
      <c r="O177" s="32" t="str">
        <f>IF(AND(A177="",B177=""), "",IF(I177&gt;0, I177+LOOKUP(N177,'Adjustment Factors'!$B$7:$B$25,'Adjustment Factors'!$C$7:$C$25),IF(OR(C177="B", C177= "S"), 'Adjustment Factors'!$C$28,IF(C177="H", 'Adjustment Factors'!$C$29,"Sex Req'd"))))</f>
        <v/>
      </c>
      <c r="P177" s="31" t="str">
        <f t="shared" si="28"/>
        <v/>
      </c>
      <c r="Q177" s="32" t="str">
        <f>IF(OR(AND(A177="",B177=""),C177="",J177="" ), "",ROUND((((J177-(IF(I177&gt;0, I177,IF(OR(C177="B", C177= "S"), 'Adjustment Factors'!$C$28,IF(C177="H", 'Adjustment Factors'!$C$29,"Sex Req'd")))))/L177)*205)+IF(I177&gt;0, I177,IF(OR(C177="B", C177= "S"), 'Adjustment Factors'!$C$28,IF(C177="H", 'Adjustment Factors'!$C$29,"Sex Req'd")))+IF(OR(C177="B",C177="S"),LOOKUP(N177,'Adjustment Factors'!$B$7:$B$25,'Adjustment Factors'!$D$7:$D$25),IF(C177="H",LOOKUP(N177,'Adjustment Factors'!$B$7:$B$25,'Adjustment Factors'!$E$7:$E$25),"")),0))</f>
        <v/>
      </c>
      <c r="R177" s="31" t="str">
        <f t="shared" si="29"/>
        <v/>
      </c>
      <c r="S177" s="32" t="str">
        <f t="shared" si="31"/>
        <v/>
      </c>
      <c r="T177" s="31" t="str">
        <f t="shared" si="30"/>
        <v/>
      </c>
    </row>
    <row r="178" spans="1:20" x14ac:dyDescent="0.25">
      <c r="A178" s="27"/>
      <c r="B178" s="28"/>
      <c r="C178" s="28"/>
      <c r="D178" s="29"/>
      <c r="E178" s="30"/>
      <c r="F178" s="30"/>
      <c r="G178" s="29"/>
      <c r="H178" s="27"/>
      <c r="I178" s="27"/>
      <c r="J178" s="27"/>
      <c r="K178" s="27"/>
      <c r="L178" s="31" t="str">
        <f t="shared" si="25"/>
        <v/>
      </c>
      <c r="M178" s="31" t="str">
        <f t="shared" si="26"/>
        <v/>
      </c>
      <c r="N178" s="31" t="str">
        <f t="shared" si="27"/>
        <v/>
      </c>
      <c r="O178" s="32" t="str">
        <f>IF(AND(A178="",B178=""), "",IF(I178&gt;0, I178+LOOKUP(N178,'Adjustment Factors'!$B$7:$B$25,'Adjustment Factors'!$C$7:$C$25),IF(OR(C178="B", C178= "S"), 'Adjustment Factors'!$C$28,IF(C178="H", 'Adjustment Factors'!$C$29,"Sex Req'd"))))</f>
        <v/>
      </c>
      <c r="P178" s="31" t="str">
        <f t="shared" si="28"/>
        <v/>
      </c>
      <c r="Q178" s="32" t="str">
        <f>IF(OR(AND(A178="",B178=""),C178="",J178="" ), "",ROUND((((J178-(IF(I178&gt;0, I178,IF(OR(C178="B", C178= "S"), 'Adjustment Factors'!$C$28,IF(C178="H", 'Adjustment Factors'!$C$29,"Sex Req'd")))))/L178)*205)+IF(I178&gt;0, I178,IF(OR(C178="B", C178= "S"), 'Adjustment Factors'!$C$28,IF(C178="H", 'Adjustment Factors'!$C$29,"Sex Req'd")))+IF(OR(C178="B",C178="S"),LOOKUP(N178,'Adjustment Factors'!$B$7:$B$25,'Adjustment Factors'!$D$7:$D$25),IF(C178="H",LOOKUP(N178,'Adjustment Factors'!$B$7:$B$25,'Adjustment Factors'!$E$7:$E$25),"")),0))</f>
        <v/>
      </c>
      <c r="R178" s="31" t="str">
        <f t="shared" si="29"/>
        <v/>
      </c>
      <c r="S178" s="32" t="str">
        <f t="shared" si="31"/>
        <v/>
      </c>
      <c r="T178" s="31" t="str">
        <f t="shared" si="30"/>
        <v/>
      </c>
    </row>
    <row r="179" spans="1:20" x14ac:dyDescent="0.25">
      <c r="A179" s="27"/>
      <c r="B179" s="28"/>
      <c r="C179" s="28"/>
      <c r="D179" s="29"/>
      <c r="E179" s="30"/>
      <c r="F179" s="30"/>
      <c r="G179" s="29"/>
      <c r="H179" s="27"/>
      <c r="I179" s="27"/>
      <c r="J179" s="27"/>
      <c r="K179" s="27"/>
      <c r="L179" s="31" t="str">
        <f t="shared" si="25"/>
        <v/>
      </c>
      <c r="M179" s="31" t="str">
        <f t="shared" si="26"/>
        <v/>
      </c>
      <c r="N179" s="31" t="str">
        <f t="shared" si="27"/>
        <v/>
      </c>
      <c r="O179" s="32" t="str">
        <f>IF(AND(A179="",B179=""), "",IF(I179&gt;0, I179+LOOKUP(N179,'Adjustment Factors'!$B$7:$B$25,'Adjustment Factors'!$C$7:$C$25),IF(OR(C179="B", C179= "S"), 'Adjustment Factors'!$C$28,IF(C179="H", 'Adjustment Factors'!$C$29,"Sex Req'd"))))</f>
        <v/>
      </c>
      <c r="P179" s="31" t="str">
        <f t="shared" si="28"/>
        <v/>
      </c>
      <c r="Q179" s="32" t="str">
        <f>IF(OR(AND(A179="",B179=""),C179="",J179="" ), "",ROUND((((J179-(IF(I179&gt;0, I179,IF(OR(C179="B", C179= "S"), 'Adjustment Factors'!$C$28,IF(C179="H", 'Adjustment Factors'!$C$29,"Sex Req'd")))))/L179)*205)+IF(I179&gt;0, I179,IF(OR(C179="B", C179= "S"), 'Adjustment Factors'!$C$28,IF(C179="H", 'Adjustment Factors'!$C$29,"Sex Req'd")))+IF(OR(C179="B",C179="S"),LOOKUP(N179,'Adjustment Factors'!$B$7:$B$25,'Adjustment Factors'!$D$7:$D$25),IF(C179="H",LOOKUP(N179,'Adjustment Factors'!$B$7:$B$25,'Adjustment Factors'!$E$7:$E$25),"")),0))</f>
        <v/>
      </c>
      <c r="R179" s="31" t="str">
        <f t="shared" si="29"/>
        <v/>
      </c>
      <c r="S179" s="32" t="str">
        <f t="shared" si="31"/>
        <v/>
      </c>
      <c r="T179" s="31" t="str">
        <f t="shared" si="30"/>
        <v/>
      </c>
    </row>
    <row r="180" spans="1:20" x14ac:dyDescent="0.25">
      <c r="A180" s="27"/>
      <c r="B180" s="28"/>
      <c r="C180" s="28"/>
      <c r="D180" s="29"/>
      <c r="E180" s="30"/>
      <c r="F180" s="30"/>
      <c r="G180" s="29"/>
      <c r="H180" s="27"/>
      <c r="I180" s="27"/>
      <c r="J180" s="27"/>
      <c r="K180" s="27"/>
      <c r="L180" s="31" t="str">
        <f t="shared" si="25"/>
        <v/>
      </c>
      <c r="M180" s="31" t="str">
        <f t="shared" si="26"/>
        <v/>
      </c>
      <c r="N180" s="31" t="str">
        <f t="shared" si="27"/>
        <v/>
      </c>
      <c r="O180" s="32" t="str">
        <f>IF(AND(A180="",B180=""), "",IF(I180&gt;0, I180+LOOKUP(N180,'Adjustment Factors'!$B$7:$B$25,'Adjustment Factors'!$C$7:$C$25),IF(OR(C180="B", C180= "S"), 'Adjustment Factors'!$C$28,IF(C180="H", 'Adjustment Factors'!$C$29,"Sex Req'd"))))</f>
        <v/>
      </c>
      <c r="P180" s="31" t="str">
        <f t="shared" si="28"/>
        <v/>
      </c>
      <c r="Q180" s="32" t="str">
        <f>IF(OR(AND(A180="",B180=""),C180="",J180="" ), "",ROUND((((J180-(IF(I180&gt;0, I180,IF(OR(C180="B", C180= "S"), 'Adjustment Factors'!$C$28,IF(C180="H", 'Adjustment Factors'!$C$29,"Sex Req'd")))))/L180)*205)+IF(I180&gt;0, I180,IF(OR(C180="B", C180= "S"), 'Adjustment Factors'!$C$28,IF(C180="H", 'Adjustment Factors'!$C$29,"Sex Req'd")))+IF(OR(C180="B",C180="S"),LOOKUP(N180,'Adjustment Factors'!$B$7:$B$25,'Adjustment Factors'!$D$7:$D$25),IF(C180="H",LOOKUP(N180,'Adjustment Factors'!$B$7:$B$25,'Adjustment Factors'!$E$7:$E$25),"")),0))</f>
        <v/>
      </c>
      <c r="R180" s="31" t="str">
        <f t="shared" si="29"/>
        <v/>
      </c>
      <c r="S180" s="32" t="str">
        <f t="shared" si="31"/>
        <v/>
      </c>
      <c r="T180" s="31" t="str">
        <f t="shared" si="30"/>
        <v/>
      </c>
    </row>
    <row r="181" spans="1:20" x14ac:dyDescent="0.25">
      <c r="A181" s="27"/>
      <c r="B181" s="28"/>
      <c r="C181" s="28"/>
      <c r="D181" s="29"/>
      <c r="E181" s="30"/>
      <c r="F181" s="30"/>
      <c r="G181" s="29"/>
      <c r="H181" s="27"/>
      <c r="I181" s="27"/>
      <c r="J181" s="27"/>
      <c r="K181" s="27"/>
      <c r="L181" s="31" t="str">
        <f t="shared" si="25"/>
        <v/>
      </c>
      <c r="M181" s="31" t="str">
        <f t="shared" si="26"/>
        <v/>
      </c>
      <c r="N181" s="31" t="str">
        <f t="shared" si="27"/>
        <v/>
      </c>
      <c r="O181" s="32" t="str">
        <f>IF(AND(A181="",B181=""), "",IF(I181&gt;0, I181+LOOKUP(N181,'Adjustment Factors'!$B$7:$B$25,'Adjustment Factors'!$C$7:$C$25),IF(OR(C181="B", C181= "S"), 'Adjustment Factors'!$C$28,IF(C181="H", 'Adjustment Factors'!$C$29,"Sex Req'd"))))</f>
        <v/>
      </c>
      <c r="P181" s="31" t="str">
        <f t="shared" si="28"/>
        <v/>
      </c>
      <c r="Q181" s="32" t="str">
        <f>IF(OR(AND(A181="",B181=""),C181="",J181="" ), "",ROUND((((J181-(IF(I181&gt;0, I181,IF(OR(C181="B", C181= "S"), 'Adjustment Factors'!$C$28,IF(C181="H", 'Adjustment Factors'!$C$29,"Sex Req'd")))))/L181)*205)+IF(I181&gt;0, I181,IF(OR(C181="B", C181= "S"), 'Adjustment Factors'!$C$28,IF(C181="H", 'Adjustment Factors'!$C$29,"Sex Req'd")))+IF(OR(C181="B",C181="S"),LOOKUP(N181,'Adjustment Factors'!$B$7:$B$25,'Adjustment Factors'!$D$7:$D$25),IF(C181="H",LOOKUP(N181,'Adjustment Factors'!$B$7:$B$25,'Adjustment Factors'!$E$7:$E$25),"")),0))</f>
        <v/>
      </c>
      <c r="R181" s="31" t="str">
        <f t="shared" si="29"/>
        <v/>
      </c>
      <c r="S181" s="32" t="str">
        <f t="shared" si="31"/>
        <v/>
      </c>
      <c r="T181" s="31" t="str">
        <f t="shared" si="30"/>
        <v/>
      </c>
    </row>
    <row r="182" spans="1:20" x14ac:dyDescent="0.25">
      <c r="A182" s="27"/>
      <c r="B182" s="28"/>
      <c r="C182" s="28"/>
      <c r="D182" s="29"/>
      <c r="E182" s="30"/>
      <c r="F182" s="30"/>
      <c r="G182" s="29"/>
      <c r="H182" s="27"/>
      <c r="I182" s="27"/>
      <c r="J182" s="27"/>
      <c r="K182" s="27"/>
      <c r="L182" s="31" t="str">
        <f t="shared" si="25"/>
        <v/>
      </c>
      <c r="M182" s="31" t="str">
        <f t="shared" si="26"/>
        <v/>
      </c>
      <c r="N182" s="31" t="str">
        <f t="shared" si="27"/>
        <v/>
      </c>
      <c r="O182" s="32" t="str">
        <f>IF(AND(A182="",B182=""), "",IF(I182&gt;0, I182+LOOKUP(N182,'Adjustment Factors'!$B$7:$B$25,'Adjustment Factors'!$C$7:$C$25),IF(OR(C182="B", C182= "S"), 'Adjustment Factors'!$C$28,IF(C182="H", 'Adjustment Factors'!$C$29,"Sex Req'd"))))</f>
        <v/>
      </c>
      <c r="P182" s="31" t="str">
        <f t="shared" si="28"/>
        <v/>
      </c>
      <c r="Q182" s="32" t="str">
        <f>IF(OR(AND(A182="",B182=""),C182="",J182="" ), "",ROUND((((J182-(IF(I182&gt;0, I182,IF(OR(C182="B", C182= "S"), 'Adjustment Factors'!$C$28,IF(C182="H", 'Adjustment Factors'!$C$29,"Sex Req'd")))))/L182)*205)+IF(I182&gt;0, I182,IF(OR(C182="B", C182= "S"), 'Adjustment Factors'!$C$28,IF(C182="H", 'Adjustment Factors'!$C$29,"Sex Req'd")))+IF(OR(C182="B",C182="S"),LOOKUP(N182,'Adjustment Factors'!$B$7:$B$25,'Adjustment Factors'!$D$7:$D$25),IF(C182="H",LOOKUP(N182,'Adjustment Factors'!$B$7:$B$25,'Adjustment Factors'!$E$7:$E$25),"")),0))</f>
        <v/>
      </c>
      <c r="R182" s="31" t="str">
        <f t="shared" si="29"/>
        <v/>
      </c>
      <c r="S182" s="32" t="str">
        <f t="shared" si="31"/>
        <v/>
      </c>
      <c r="T182" s="31" t="str">
        <f t="shared" si="30"/>
        <v/>
      </c>
    </row>
    <row r="183" spans="1:20" x14ac:dyDescent="0.25">
      <c r="A183" s="27"/>
      <c r="B183" s="28"/>
      <c r="C183" s="28"/>
      <c r="D183" s="29"/>
      <c r="E183" s="30"/>
      <c r="F183" s="30"/>
      <c r="G183" s="29"/>
      <c r="H183" s="27"/>
      <c r="I183" s="27"/>
      <c r="J183" s="27"/>
      <c r="K183" s="27"/>
      <c r="L183" s="31" t="str">
        <f t="shared" si="25"/>
        <v/>
      </c>
      <c r="M183" s="31" t="str">
        <f t="shared" si="26"/>
        <v/>
      </c>
      <c r="N183" s="31" t="str">
        <f t="shared" si="27"/>
        <v/>
      </c>
      <c r="O183" s="32" t="str">
        <f>IF(AND(A183="",B183=""), "",IF(I183&gt;0, I183+LOOKUP(N183,'Adjustment Factors'!$B$7:$B$25,'Adjustment Factors'!$C$7:$C$25),IF(OR(C183="B", C183= "S"), 'Adjustment Factors'!$C$28,IF(C183="H", 'Adjustment Factors'!$C$29,"Sex Req'd"))))</f>
        <v/>
      </c>
      <c r="P183" s="31" t="str">
        <f t="shared" si="28"/>
        <v/>
      </c>
      <c r="Q183" s="32" t="str">
        <f>IF(OR(AND(A183="",B183=""),C183="",J183="" ), "",ROUND((((J183-(IF(I183&gt;0, I183,IF(OR(C183="B", C183= "S"), 'Adjustment Factors'!$C$28,IF(C183="H", 'Adjustment Factors'!$C$29,"Sex Req'd")))))/L183)*205)+IF(I183&gt;0, I183,IF(OR(C183="B", C183= "S"), 'Adjustment Factors'!$C$28,IF(C183="H", 'Adjustment Factors'!$C$29,"Sex Req'd")))+IF(OR(C183="B",C183="S"),LOOKUP(N183,'Adjustment Factors'!$B$7:$B$25,'Adjustment Factors'!$D$7:$D$25),IF(C183="H",LOOKUP(N183,'Adjustment Factors'!$B$7:$B$25,'Adjustment Factors'!$E$7:$E$25),"")),0))</f>
        <v/>
      </c>
      <c r="R183" s="31" t="str">
        <f t="shared" si="29"/>
        <v/>
      </c>
      <c r="S183" s="32" t="str">
        <f t="shared" si="31"/>
        <v/>
      </c>
      <c r="T183" s="31" t="str">
        <f t="shared" si="30"/>
        <v/>
      </c>
    </row>
    <row r="184" spans="1:20" x14ac:dyDescent="0.25">
      <c r="A184" s="27"/>
      <c r="B184" s="28"/>
      <c r="C184" s="28"/>
      <c r="D184" s="29"/>
      <c r="E184" s="30"/>
      <c r="F184" s="30"/>
      <c r="G184" s="29"/>
      <c r="H184" s="27"/>
      <c r="I184" s="27"/>
      <c r="J184" s="27"/>
      <c r="K184" s="27"/>
      <c r="L184" s="31" t="str">
        <f t="shared" ref="L184:L247" si="32">IF(OR(D184="",$D$8=""), "",IF(AND(($D$8-D184)&gt;=160,($D$8-D184)&lt;=250),($D$8-D184),"Out of Range"))</f>
        <v/>
      </c>
      <c r="M184" s="31" t="str">
        <f t="shared" ref="M184:M247" si="33">IF(OR(D184="",$D$9=""), "",IF(AND(($D$9-D184)&gt;=320,($D$9-D184)&lt;=410),($D$9-D184),"Out of Range"))</f>
        <v/>
      </c>
      <c r="N184" s="31" t="str">
        <f t="shared" ref="N184:N247" si="34">IF(D184="","",IF(G184&lt;&gt;"",IF((D184-G184)&lt; 640, 1, IF(AND((D184-G184)&gt;639, (D184-G184)&lt;730), 2, INT((D184-G184)/365))),IF(H184&gt;0,H184,"Dam Age Rqd")))</f>
        <v/>
      </c>
      <c r="O184" s="32" t="str">
        <f>IF(AND(A184="",B184=""), "",IF(I184&gt;0, I184+LOOKUP(N184,'Adjustment Factors'!$B$7:$B$25,'Adjustment Factors'!$C$7:$C$25),IF(OR(C184="B", C184= "S"), 'Adjustment Factors'!$C$28,IF(C184="H", 'Adjustment Factors'!$C$29,"Sex Req'd"))))</f>
        <v/>
      </c>
      <c r="P184" s="31" t="str">
        <f t="shared" si="28"/>
        <v/>
      </c>
      <c r="Q184" s="32" t="str">
        <f>IF(OR(AND(A184="",B184=""),C184="",J184="" ), "",ROUND((((J184-(IF(I184&gt;0, I184,IF(OR(C184="B", C184= "S"), 'Adjustment Factors'!$C$28,IF(C184="H", 'Adjustment Factors'!$C$29,"Sex Req'd")))))/L184)*205)+IF(I184&gt;0, I184,IF(OR(C184="B", C184= "S"), 'Adjustment Factors'!$C$28,IF(C184="H", 'Adjustment Factors'!$C$29,"Sex Req'd")))+IF(OR(C184="B",C184="S"),LOOKUP(N184,'Adjustment Factors'!$B$7:$B$25,'Adjustment Factors'!$D$7:$D$25),IF(C184="H",LOOKUP(N184,'Adjustment Factors'!$B$7:$B$25,'Adjustment Factors'!$E$7:$E$25),"")),0))</f>
        <v/>
      </c>
      <c r="R184" s="31" t="str">
        <f t="shared" si="29"/>
        <v/>
      </c>
      <c r="S184" s="32" t="str">
        <f t="shared" si="31"/>
        <v/>
      </c>
      <c r="T184" s="31" t="str">
        <f t="shared" si="30"/>
        <v/>
      </c>
    </row>
    <row r="185" spans="1:20" x14ac:dyDescent="0.25">
      <c r="A185" s="27"/>
      <c r="B185" s="28"/>
      <c r="C185" s="28"/>
      <c r="D185" s="29"/>
      <c r="E185" s="30"/>
      <c r="F185" s="30"/>
      <c r="G185" s="29"/>
      <c r="H185" s="27"/>
      <c r="I185" s="27"/>
      <c r="J185" s="27"/>
      <c r="K185" s="27"/>
      <c r="L185" s="31" t="str">
        <f t="shared" si="32"/>
        <v/>
      </c>
      <c r="M185" s="31" t="str">
        <f t="shared" si="33"/>
        <v/>
      </c>
      <c r="N185" s="31" t="str">
        <f t="shared" si="34"/>
        <v/>
      </c>
      <c r="O185" s="32" t="str">
        <f>IF(AND(A185="",B185=""), "",IF(I185&gt;0, I185+LOOKUP(N185,'Adjustment Factors'!$B$7:$B$25,'Adjustment Factors'!$C$7:$C$25),IF(OR(C185="B", C185= "S"), 'Adjustment Factors'!$C$28,IF(C185="H", 'Adjustment Factors'!$C$29,"Sex Req'd"))))</f>
        <v/>
      </c>
      <c r="P185" s="31" t="str">
        <f t="shared" si="28"/>
        <v/>
      </c>
      <c r="Q185" s="32" t="str">
        <f>IF(OR(AND(A185="",B185=""),C185="",J185="" ), "",ROUND((((J185-(IF(I185&gt;0, I185,IF(OR(C185="B", C185= "S"), 'Adjustment Factors'!$C$28,IF(C185="H", 'Adjustment Factors'!$C$29,"Sex Req'd")))))/L185)*205)+IF(I185&gt;0, I185,IF(OR(C185="B", C185= "S"), 'Adjustment Factors'!$C$28,IF(C185="H", 'Adjustment Factors'!$C$29,"Sex Req'd")))+IF(OR(C185="B",C185="S"),LOOKUP(N185,'Adjustment Factors'!$B$7:$B$25,'Adjustment Factors'!$D$7:$D$25),IF(C185="H",LOOKUP(N185,'Adjustment Factors'!$B$7:$B$25,'Adjustment Factors'!$E$7:$E$25),"")),0))</f>
        <v/>
      </c>
      <c r="R185" s="31" t="str">
        <f t="shared" si="29"/>
        <v/>
      </c>
      <c r="S185" s="32" t="str">
        <f t="shared" si="31"/>
        <v/>
      </c>
      <c r="T185" s="31" t="str">
        <f t="shared" si="30"/>
        <v/>
      </c>
    </row>
    <row r="186" spans="1:20" x14ac:dyDescent="0.25">
      <c r="A186" s="27"/>
      <c r="B186" s="28"/>
      <c r="C186" s="28"/>
      <c r="D186" s="29"/>
      <c r="E186" s="30"/>
      <c r="F186" s="30"/>
      <c r="G186" s="29"/>
      <c r="H186" s="27"/>
      <c r="I186" s="27"/>
      <c r="J186" s="27"/>
      <c r="K186" s="27"/>
      <c r="L186" s="31" t="str">
        <f t="shared" si="32"/>
        <v/>
      </c>
      <c r="M186" s="31" t="str">
        <f t="shared" si="33"/>
        <v/>
      </c>
      <c r="N186" s="31" t="str">
        <f t="shared" si="34"/>
        <v/>
      </c>
      <c r="O186" s="32" t="str">
        <f>IF(AND(A186="",B186=""), "",IF(I186&gt;0, I186+LOOKUP(N186,'Adjustment Factors'!$B$7:$B$25,'Adjustment Factors'!$C$7:$C$25),IF(OR(C186="B", C186= "S"), 'Adjustment Factors'!$C$28,IF(C186="H", 'Adjustment Factors'!$C$29,"Sex Req'd"))))</f>
        <v/>
      </c>
      <c r="P186" s="31" t="str">
        <f t="shared" si="28"/>
        <v/>
      </c>
      <c r="Q186" s="32" t="str">
        <f>IF(OR(AND(A186="",B186=""),C186="",J186="" ), "",ROUND((((J186-(IF(I186&gt;0, I186,IF(OR(C186="B", C186= "S"), 'Adjustment Factors'!$C$28,IF(C186="H", 'Adjustment Factors'!$C$29,"Sex Req'd")))))/L186)*205)+IF(I186&gt;0, I186,IF(OR(C186="B", C186= "S"), 'Adjustment Factors'!$C$28,IF(C186="H", 'Adjustment Factors'!$C$29,"Sex Req'd")))+IF(OR(C186="B",C186="S"),LOOKUP(N186,'Adjustment Factors'!$B$7:$B$25,'Adjustment Factors'!$D$7:$D$25),IF(C186="H",LOOKUP(N186,'Adjustment Factors'!$B$7:$B$25,'Adjustment Factors'!$E$7:$E$25),"")),0))</f>
        <v/>
      </c>
      <c r="R186" s="31" t="str">
        <f t="shared" si="29"/>
        <v/>
      </c>
      <c r="S186" s="32" t="str">
        <f t="shared" si="31"/>
        <v/>
      </c>
      <c r="T186" s="31" t="str">
        <f t="shared" si="30"/>
        <v/>
      </c>
    </row>
    <row r="187" spans="1:20" x14ac:dyDescent="0.25">
      <c r="A187" s="27"/>
      <c r="B187" s="28"/>
      <c r="C187" s="28"/>
      <c r="D187" s="29"/>
      <c r="E187" s="30"/>
      <c r="F187" s="30"/>
      <c r="G187" s="29"/>
      <c r="H187" s="27"/>
      <c r="I187" s="27"/>
      <c r="J187" s="27"/>
      <c r="K187" s="27"/>
      <c r="L187" s="31" t="str">
        <f t="shared" si="32"/>
        <v/>
      </c>
      <c r="M187" s="31" t="str">
        <f t="shared" si="33"/>
        <v/>
      </c>
      <c r="N187" s="31" t="str">
        <f t="shared" si="34"/>
        <v/>
      </c>
      <c r="O187" s="32" t="str">
        <f>IF(AND(A187="",B187=""), "",IF(I187&gt;0, I187+LOOKUP(N187,'Adjustment Factors'!$B$7:$B$25,'Adjustment Factors'!$C$7:$C$25),IF(OR(C187="B", C187= "S"), 'Adjustment Factors'!$C$28,IF(C187="H", 'Adjustment Factors'!$C$29,"Sex Req'd"))))</f>
        <v/>
      </c>
      <c r="P187" s="31" t="str">
        <f t="shared" ref="P187:P250" si="35">IF(O187="","",O187/$O$12*100)</f>
        <v/>
      </c>
      <c r="Q187" s="32" t="str">
        <f>IF(OR(AND(A187="",B187=""),C187="",J187="" ), "",ROUND((((J187-(IF(I187&gt;0, I187,IF(OR(C187="B", C187= "S"), 'Adjustment Factors'!$C$28,IF(C187="H", 'Adjustment Factors'!$C$29,"Sex Req'd")))))/L187)*205)+IF(I187&gt;0, I187,IF(OR(C187="B", C187= "S"), 'Adjustment Factors'!$C$28,IF(C187="H", 'Adjustment Factors'!$C$29,"Sex Req'd")))+IF(OR(C187="B",C187="S"),LOOKUP(N187,'Adjustment Factors'!$B$7:$B$25,'Adjustment Factors'!$D$7:$D$25),IF(C187="H",LOOKUP(N187,'Adjustment Factors'!$B$7:$B$25,'Adjustment Factors'!$E$7:$E$25),"")),0))</f>
        <v/>
      </c>
      <c r="R187" s="31" t="str">
        <f t="shared" ref="R187:R250" si="36">IF(Q187="","",Q187/$Q$12*100)</f>
        <v/>
      </c>
      <c r="S187" s="32" t="str">
        <f t="shared" si="31"/>
        <v/>
      </c>
      <c r="T187" s="31" t="str">
        <f t="shared" ref="T187:T250" si="37">IF(S187="","",S187/$S$12*100)</f>
        <v/>
      </c>
    </row>
    <row r="188" spans="1:20" x14ac:dyDescent="0.25">
      <c r="A188" s="27"/>
      <c r="B188" s="28"/>
      <c r="C188" s="28"/>
      <c r="D188" s="29"/>
      <c r="E188" s="30"/>
      <c r="F188" s="30"/>
      <c r="G188" s="29"/>
      <c r="H188" s="27"/>
      <c r="I188" s="27"/>
      <c r="J188" s="27"/>
      <c r="K188" s="27"/>
      <c r="L188" s="31" t="str">
        <f t="shared" si="32"/>
        <v/>
      </c>
      <c r="M188" s="31" t="str">
        <f t="shared" si="33"/>
        <v/>
      </c>
      <c r="N188" s="31" t="str">
        <f t="shared" si="34"/>
        <v/>
      </c>
      <c r="O188" s="32" t="str">
        <f>IF(AND(A188="",B188=""), "",IF(I188&gt;0, I188+LOOKUP(N188,'Adjustment Factors'!$B$7:$B$25,'Adjustment Factors'!$C$7:$C$25),IF(OR(C188="B", C188= "S"), 'Adjustment Factors'!$C$28,IF(C188="H", 'Adjustment Factors'!$C$29,"Sex Req'd"))))</f>
        <v/>
      </c>
      <c r="P188" s="31" t="str">
        <f t="shared" si="35"/>
        <v/>
      </c>
      <c r="Q188" s="32" t="str">
        <f>IF(OR(AND(A188="",B188=""),C188="",J188="" ), "",ROUND((((J188-(IF(I188&gt;0, I188,IF(OR(C188="B", C188= "S"), 'Adjustment Factors'!$C$28,IF(C188="H", 'Adjustment Factors'!$C$29,"Sex Req'd")))))/L188)*205)+IF(I188&gt;0, I188,IF(OR(C188="B", C188= "S"), 'Adjustment Factors'!$C$28,IF(C188="H", 'Adjustment Factors'!$C$29,"Sex Req'd")))+IF(OR(C188="B",C188="S"),LOOKUP(N188,'Adjustment Factors'!$B$7:$B$25,'Adjustment Factors'!$D$7:$D$25),IF(C188="H",LOOKUP(N188,'Adjustment Factors'!$B$7:$B$25,'Adjustment Factors'!$E$7:$E$25),"")),0))</f>
        <v/>
      </c>
      <c r="R188" s="31" t="str">
        <f t="shared" si="36"/>
        <v/>
      </c>
      <c r="S188" s="32" t="str">
        <f t="shared" si="31"/>
        <v/>
      </c>
      <c r="T188" s="31" t="str">
        <f t="shared" si="37"/>
        <v/>
      </c>
    </row>
    <row r="189" spans="1:20" x14ac:dyDescent="0.25">
      <c r="A189" s="27"/>
      <c r="B189" s="28"/>
      <c r="C189" s="28"/>
      <c r="D189" s="29"/>
      <c r="E189" s="30"/>
      <c r="F189" s="30"/>
      <c r="G189" s="29"/>
      <c r="H189" s="27"/>
      <c r="I189" s="27"/>
      <c r="J189" s="27"/>
      <c r="K189" s="27"/>
      <c r="L189" s="31" t="str">
        <f t="shared" si="32"/>
        <v/>
      </c>
      <c r="M189" s="31" t="str">
        <f t="shared" si="33"/>
        <v/>
      </c>
      <c r="N189" s="31" t="str">
        <f t="shared" si="34"/>
        <v/>
      </c>
      <c r="O189" s="32" t="str">
        <f>IF(AND(A189="",B189=""), "",IF(I189&gt;0, I189+LOOKUP(N189,'Adjustment Factors'!$B$7:$B$25,'Adjustment Factors'!$C$7:$C$25),IF(OR(C189="B", C189= "S"), 'Adjustment Factors'!$C$28,IF(C189="H", 'Adjustment Factors'!$C$29,"Sex Req'd"))))</f>
        <v/>
      </c>
      <c r="P189" s="31" t="str">
        <f t="shared" si="35"/>
        <v/>
      </c>
      <c r="Q189" s="32" t="str">
        <f>IF(OR(AND(A189="",B189=""),C189="",J189="" ), "",ROUND((((J189-(IF(I189&gt;0, I189,IF(OR(C189="B", C189= "S"), 'Adjustment Factors'!$C$28,IF(C189="H", 'Adjustment Factors'!$C$29,"Sex Req'd")))))/L189)*205)+IF(I189&gt;0, I189,IF(OR(C189="B", C189= "S"), 'Adjustment Factors'!$C$28,IF(C189="H", 'Adjustment Factors'!$C$29,"Sex Req'd")))+IF(OR(C189="B",C189="S"),LOOKUP(N189,'Adjustment Factors'!$B$7:$B$25,'Adjustment Factors'!$D$7:$D$25),IF(C189="H",LOOKUP(N189,'Adjustment Factors'!$B$7:$B$25,'Adjustment Factors'!$E$7:$E$25),"")),0))</f>
        <v/>
      </c>
      <c r="R189" s="31" t="str">
        <f t="shared" si="36"/>
        <v/>
      </c>
      <c r="S189" s="32" t="str">
        <f t="shared" si="31"/>
        <v/>
      </c>
      <c r="T189" s="31" t="str">
        <f t="shared" si="37"/>
        <v/>
      </c>
    </row>
    <row r="190" spans="1:20" x14ac:dyDescent="0.25">
      <c r="A190" s="27"/>
      <c r="B190" s="28"/>
      <c r="C190" s="28"/>
      <c r="D190" s="29"/>
      <c r="E190" s="30"/>
      <c r="F190" s="30"/>
      <c r="G190" s="29"/>
      <c r="H190" s="27"/>
      <c r="I190" s="27"/>
      <c r="J190" s="27"/>
      <c r="K190" s="27"/>
      <c r="L190" s="31" t="str">
        <f t="shared" si="32"/>
        <v/>
      </c>
      <c r="M190" s="31" t="str">
        <f t="shared" si="33"/>
        <v/>
      </c>
      <c r="N190" s="31" t="str">
        <f t="shared" si="34"/>
        <v/>
      </c>
      <c r="O190" s="32" t="str">
        <f>IF(AND(A190="",B190=""), "",IF(I190&gt;0, I190+LOOKUP(N190,'Adjustment Factors'!$B$7:$B$25,'Adjustment Factors'!$C$7:$C$25),IF(OR(C190="B", C190= "S"), 'Adjustment Factors'!$C$28,IF(C190="H", 'Adjustment Factors'!$C$29,"Sex Req'd"))))</f>
        <v/>
      </c>
      <c r="P190" s="31" t="str">
        <f t="shared" si="35"/>
        <v/>
      </c>
      <c r="Q190" s="32" t="str">
        <f>IF(OR(AND(A190="",B190=""),C190="",J190="" ), "",ROUND((((J190-(IF(I190&gt;0, I190,IF(OR(C190="B", C190= "S"), 'Adjustment Factors'!$C$28,IF(C190="H", 'Adjustment Factors'!$C$29,"Sex Req'd")))))/L190)*205)+IF(I190&gt;0, I190,IF(OR(C190="B", C190= "S"), 'Adjustment Factors'!$C$28,IF(C190="H", 'Adjustment Factors'!$C$29,"Sex Req'd")))+IF(OR(C190="B",C190="S"),LOOKUP(N190,'Adjustment Factors'!$B$7:$B$25,'Adjustment Factors'!$D$7:$D$25),IF(C190="H",LOOKUP(N190,'Adjustment Factors'!$B$7:$B$25,'Adjustment Factors'!$E$7:$E$25),"")),0))</f>
        <v/>
      </c>
      <c r="R190" s="31" t="str">
        <f t="shared" si="36"/>
        <v/>
      </c>
      <c r="S190" s="32" t="str">
        <f t="shared" si="31"/>
        <v/>
      </c>
      <c r="T190" s="31" t="str">
        <f t="shared" si="37"/>
        <v/>
      </c>
    </row>
    <row r="191" spans="1:20" x14ac:dyDescent="0.25">
      <c r="A191" s="27"/>
      <c r="B191" s="28"/>
      <c r="C191" s="28"/>
      <c r="D191" s="29"/>
      <c r="E191" s="30"/>
      <c r="F191" s="30"/>
      <c r="G191" s="29"/>
      <c r="H191" s="27"/>
      <c r="I191" s="27"/>
      <c r="J191" s="27"/>
      <c r="K191" s="27"/>
      <c r="L191" s="31" t="str">
        <f t="shared" si="32"/>
        <v/>
      </c>
      <c r="M191" s="31" t="str">
        <f t="shared" si="33"/>
        <v/>
      </c>
      <c r="N191" s="31" t="str">
        <f t="shared" si="34"/>
        <v/>
      </c>
      <c r="O191" s="32" t="str">
        <f>IF(AND(A191="",B191=""), "",IF(I191&gt;0, I191+LOOKUP(N191,'Adjustment Factors'!$B$7:$B$25,'Adjustment Factors'!$C$7:$C$25),IF(OR(C191="B", C191= "S"), 'Adjustment Factors'!$C$28,IF(C191="H", 'Adjustment Factors'!$C$29,"Sex Req'd"))))</f>
        <v/>
      </c>
      <c r="P191" s="31" t="str">
        <f t="shared" si="35"/>
        <v/>
      </c>
      <c r="Q191" s="32" t="str">
        <f>IF(OR(AND(A191="",B191=""),C191="",J191="" ), "",ROUND((((J191-(IF(I191&gt;0, I191,IF(OR(C191="B", C191= "S"), 'Adjustment Factors'!$C$28,IF(C191="H", 'Adjustment Factors'!$C$29,"Sex Req'd")))))/L191)*205)+IF(I191&gt;0, I191,IF(OR(C191="B", C191= "S"), 'Adjustment Factors'!$C$28,IF(C191="H", 'Adjustment Factors'!$C$29,"Sex Req'd")))+IF(OR(C191="B",C191="S"),LOOKUP(N191,'Adjustment Factors'!$B$7:$B$25,'Adjustment Factors'!$D$7:$D$25),IF(C191="H",LOOKUP(N191,'Adjustment Factors'!$B$7:$B$25,'Adjustment Factors'!$E$7:$E$25),"")),0))</f>
        <v/>
      </c>
      <c r="R191" s="31" t="str">
        <f t="shared" si="36"/>
        <v/>
      </c>
      <c r="S191" s="32" t="str">
        <f t="shared" si="31"/>
        <v/>
      </c>
      <c r="T191" s="31" t="str">
        <f t="shared" si="37"/>
        <v/>
      </c>
    </row>
    <row r="192" spans="1:20" x14ac:dyDescent="0.25">
      <c r="A192" s="27"/>
      <c r="B192" s="28"/>
      <c r="C192" s="28"/>
      <c r="D192" s="29"/>
      <c r="E192" s="30"/>
      <c r="F192" s="30"/>
      <c r="G192" s="29"/>
      <c r="H192" s="27"/>
      <c r="I192" s="27"/>
      <c r="J192" s="27"/>
      <c r="K192" s="27"/>
      <c r="L192" s="31" t="str">
        <f t="shared" si="32"/>
        <v/>
      </c>
      <c r="M192" s="31" t="str">
        <f t="shared" si="33"/>
        <v/>
      </c>
      <c r="N192" s="31" t="str">
        <f t="shared" si="34"/>
        <v/>
      </c>
      <c r="O192" s="32" t="str">
        <f>IF(AND(A192="",B192=""), "",IF(I192&gt;0, I192+LOOKUP(N192,'Adjustment Factors'!$B$7:$B$25,'Adjustment Factors'!$C$7:$C$25),IF(OR(C192="B", C192= "S"), 'Adjustment Factors'!$C$28,IF(C192="H", 'Adjustment Factors'!$C$29,"Sex Req'd"))))</f>
        <v/>
      </c>
      <c r="P192" s="31" t="str">
        <f t="shared" si="35"/>
        <v/>
      </c>
      <c r="Q192" s="32" t="str">
        <f>IF(OR(AND(A192="",B192=""),C192="",J192="" ), "",ROUND((((J192-(IF(I192&gt;0, I192,IF(OR(C192="B", C192= "S"), 'Adjustment Factors'!$C$28,IF(C192="H", 'Adjustment Factors'!$C$29,"Sex Req'd")))))/L192)*205)+IF(I192&gt;0, I192,IF(OR(C192="B", C192= "S"), 'Adjustment Factors'!$C$28,IF(C192="H", 'Adjustment Factors'!$C$29,"Sex Req'd")))+IF(OR(C192="B",C192="S"),LOOKUP(N192,'Adjustment Factors'!$B$7:$B$25,'Adjustment Factors'!$D$7:$D$25),IF(C192="H",LOOKUP(N192,'Adjustment Factors'!$B$7:$B$25,'Adjustment Factors'!$E$7:$E$25),"")),0))</f>
        <v/>
      </c>
      <c r="R192" s="31" t="str">
        <f t="shared" si="36"/>
        <v/>
      </c>
      <c r="S192" s="32" t="str">
        <f t="shared" si="31"/>
        <v/>
      </c>
      <c r="T192" s="31" t="str">
        <f t="shared" si="37"/>
        <v/>
      </c>
    </row>
    <row r="193" spans="1:20" x14ac:dyDescent="0.25">
      <c r="A193" s="27"/>
      <c r="B193" s="28"/>
      <c r="C193" s="28"/>
      <c r="D193" s="29"/>
      <c r="E193" s="30"/>
      <c r="F193" s="30"/>
      <c r="G193" s="29"/>
      <c r="H193" s="27"/>
      <c r="I193" s="27"/>
      <c r="J193" s="27"/>
      <c r="K193" s="27"/>
      <c r="L193" s="31" t="str">
        <f t="shared" si="32"/>
        <v/>
      </c>
      <c r="M193" s="31" t="str">
        <f t="shared" si="33"/>
        <v/>
      </c>
      <c r="N193" s="31" t="str">
        <f t="shared" si="34"/>
        <v/>
      </c>
      <c r="O193" s="32" t="str">
        <f>IF(AND(A193="",B193=""), "",IF(I193&gt;0, I193+LOOKUP(N193,'Adjustment Factors'!$B$7:$B$25,'Adjustment Factors'!$C$7:$C$25),IF(OR(C193="B", C193= "S"), 'Adjustment Factors'!$C$28,IF(C193="H", 'Adjustment Factors'!$C$29,"Sex Req'd"))))</f>
        <v/>
      </c>
      <c r="P193" s="31" t="str">
        <f t="shared" si="35"/>
        <v/>
      </c>
      <c r="Q193" s="32" t="str">
        <f>IF(OR(AND(A193="",B193=""),C193="",J193="" ), "",ROUND((((J193-(IF(I193&gt;0, I193,IF(OR(C193="B", C193= "S"), 'Adjustment Factors'!$C$28,IF(C193="H", 'Adjustment Factors'!$C$29,"Sex Req'd")))))/L193)*205)+IF(I193&gt;0, I193,IF(OR(C193="B", C193= "S"), 'Adjustment Factors'!$C$28,IF(C193="H", 'Adjustment Factors'!$C$29,"Sex Req'd")))+IF(OR(C193="B",C193="S"),LOOKUP(N193,'Adjustment Factors'!$B$7:$B$25,'Adjustment Factors'!$D$7:$D$25),IF(C193="H",LOOKUP(N193,'Adjustment Factors'!$B$7:$B$25,'Adjustment Factors'!$E$7:$E$25),"")),0))</f>
        <v/>
      </c>
      <c r="R193" s="31" t="str">
        <f t="shared" si="36"/>
        <v/>
      </c>
      <c r="S193" s="32" t="str">
        <f t="shared" si="31"/>
        <v/>
      </c>
      <c r="T193" s="31" t="str">
        <f t="shared" si="37"/>
        <v/>
      </c>
    </row>
    <row r="194" spans="1:20" x14ac:dyDescent="0.25">
      <c r="A194" s="27"/>
      <c r="B194" s="28"/>
      <c r="C194" s="28"/>
      <c r="D194" s="29"/>
      <c r="E194" s="30"/>
      <c r="F194" s="30"/>
      <c r="G194" s="29"/>
      <c r="H194" s="27"/>
      <c r="I194" s="27"/>
      <c r="J194" s="27"/>
      <c r="K194" s="27"/>
      <c r="L194" s="31" t="str">
        <f t="shared" si="32"/>
        <v/>
      </c>
      <c r="M194" s="31" t="str">
        <f t="shared" si="33"/>
        <v/>
      </c>
      <c r="N194" s="31" t="str">
        <f t="shared" si="34"/>
        <v/>
      </c>
      <c r="O194" s="32" t="str">
        <f>IF(AND(A194="",B194=""), "",IF(I194&gt;0, I194+LOOKUP(N194,'Adjustment Factors'!$B$7:$B$25,'Adjustment Factors'!$C$7:$C$25),IF(OR(C194="B", C194= "S"), 'Adjustment Factors'!$C$28,IF(C194="H", 'Adjustment Factors'!$C$29,"Sex Req'd"))))</f>
        <v/>
      </c>
      <c r="P194" s="31" t="str">
        <f t="shared" si="35"/>
        <v/>
      </c>
      <c r="Q194" s="32" t="str">
        <f>IF(OR(AND(A194="",B194=""),C194="",J194="" ), "",ROUND((((J194-(IF(I194&gt;0, I194,IF(OR(C194="B", C194= "S"), 'Adjustment Factors'!$C$28,IF(C194="H", 'Adjustment Factors'!$C$29,"Sex Req'd")))))/L194)*205)+IF(I194&gt;0, I194,IF(OR(C194="B", C194= "S"), 'Adjustment Factors'!$C$28,IF(C194="H", 'Adjustment Factors'!$C$29,"Sex Req'd")))+IF(OR(C194="B",C194="S"),LOOKUP(N194,'Adjustment Factors'!$B$7:$B$25,'Adjustment Factors'!$D$7:$D$25),IF(C194="H",LOOKUP(N194,'Adjustment Factors'!$B$7:$B$25,'Adjustment Factors'!$E$7:$E$25),"")),0))</f>
        <v/>
      </c>
      <c r="R194" s="31" t="str">
        <f t="shared" si="36"/>
        <v/>
      </c>
      <c r="S194" s="32" t="str">
        <f t="shared" si="31"/>
        <v/>
      </c>
      <c r="T194" s="31" t="str">
        <f t="shared" si="37"/>
        <v/>
      </c>
    </row>
    <row r="195" spans="1:20" x14ac:dyDescent="0.25">
      <c r="A195" s="27"/>
      <c r="B195" s="28"/>
      <c r="C195" s="28"/>
      <c r="D195" s="29"/>
      <c r="E195" s="30"/>
      <c r="F195" s="30"/>
      <c r="G195" s="29"/>
      <c r="H195" s="27"/>
      <c r="I195" s="27"/>
      <c r="J195" s="27"/>
      <c r="K195" s="27"/>
      <c r="L195" s="31" t="str">
        <f t="shared" si="32"/>
        <v/>
      </c>
      <c r="M195" s="31" t="str">
        <f t="shared" si="33"/>
        <v/>
      </c>
      <c r="N195" s="31" t="str">
        <f t="shared" si="34"/>
        <v/>
      </c>
      <c r="O195" s="32" t="str">
        <f>IF(AND(A195="",B195=""), "",IF(I195&gt;0, I195+LOOKUP(N195,'Adjustment Factors'!$B$7:$B$25,'Adjustment Factors'!$C$7:$C$25),IF(OR(C195="B", C195= "S"), 'Adjustment Factors'!$C$28,IF(C195="H", 'Adjustment Factors'!$C$29,"Sex Req'd"))))</f>
        <v/>
      </c>
      <c r="P195" s="31" t="str">
        <f t="shared" si="35"/>
        <v/>
      </c>
      <c r="Q195" s="32" t="str">
        <f>IF(OR(AND(A195="",B195=""),C195="",J195="" ), "",ROUND((((J195-(IF(I195&gt;0, I195,IF(OR(C195="B", C195= "S"), 'Adjustment Factors'!$C$28,IF(C195="H", 'Adjustment Factors'!$C$29,"Sex Req'd")))))/L195)*205)+IF(I195&gt;0, I195,IF(OR(C195="B", C195= "S"), 'Adjustment Factors'!$C$28,IF(C195="H", 'Adjustment Factors'!$C$29,"Sex Req'd")))+IF(OR(C195="B",C195="S"),LOOKUP(N195,'Adjustment Factors'!$B$7:$B$25,'Adjustment Factors'!$D$7:$D$25),IF(C195="H",LOOKUP(N195,'Adjustment Factors'!$B$7:$B$25,'Adjustment Factors'!$E$7:$E$25),"")),0))</f>
        <v/>
      </c>
      <c r="R195" s="31" t="str">
        <f t="shared" si="36"/>
        <v/>
      </c>
      <c r="S195" s="32" t="str">
        <f t="shared" si="31"/>
        <v/>
      </c>
      <c r="T195" s="31" t="str">
        <f t="shared" si="37"/>
        <v/>
      </c>
    </row>
    <row r="196" spans="1:20" x14ac:dyDescent="0.25">
      <c r="A196" s="27"/>
      <c r="B196" s="28"/>
      <c r="C196" s="28"/>
      <c r="D196" s="29"/>
      <c r="E196" s="30"/>
      <c r="F196" s="30"/>
      <c r="G196" s="29"/>
      <c r="H196" s="27"/>
      <c r="I196" s="27"/>
      <c r="J196" s="27"/>
      <c r="K196" s="27"/>
      <c r="L196" s="31" t="str">
        <f t="shared" si="32"/>
        <v/>
      </c>
      <c r="M196" s="31" t="str">
        <f t="shared" si="33"/>
        <v/>
      </c>
      <c r="N196" s="31" t="str">
        <f t="shared" si="34"/>
        <v/>
      </c>
      <c r="O196" s="32" t="str">
        <f>IF(AND(A196="",B196=""), "",IF(I196&gt;0, I196+LOOKUP(N196,'Adjustment Factors'!$B$7:$B$25,'Adjustment Factors'!$C$7:$C$25),IF(OR(C196="B", C196= "S"), 'Adjustment Factors'!$C$28,IF(C196="H", 'Adjustment Factors'!$C$29,"Sex Req'd"))))</f>
        <v/>
      </c>
      <c r="P196" s="31" t="str">
        <f t="shared" si="35"/>
        <v/>
      </c>
      <c r="Q196" s="32" t="str">
        <f>IF(OR(AND(A196="",B196=""),C196="",J196="" ), "",ROUND((((J196-(IF(I196&gt;0, I196,IF(OR(C196="B", C196= "S"), 'Adjustment Factors'!$C$28,IF(C196="H", 'Adjustment Factors'!$C$29,"Sex Req'd")))))/L196)*205)+IF(I196&gt;0, I196,IF(OR(C196="B", C196= "S"), 'Adjustment Factors'!$C$28,IF(C196="H", 'Adjustment Factors'!$C$29,"Sex Req'd")))+IF(OR(C196="B",C196="S"),LOOKUP(N196,'Adjustment Factors'!$B$7:$B$25,'Adjustment Factors'!$D$7:$D$25),IF(C196="H",LOOKUP(N196,'Adjustment Factors'!$B$7:$B$25,'Adjustment Factors'!$E$7:$E$25),"")),0))</f>
        <v/>
      </c>
      <c r="R196" s="31" t="str">
        <f t="shared" si="36"/>
        <v/>
      </c>
      <c r="S196" s="32" t="str">
        <f t="shared" si="31"/>
        <v/>
      </c>
      <c r="T196" s="31" t="str">
        <f t="shared" si="37"/>
        <v/>
      </c>
    </row>
    <row r="197" spans="1:20" x14ac:dyDescent="0.25">
      <c r="A197" s="27"/>
      <c r="B197" s="28"/>
      <c r="C197" s="28"/>
      <c r="D197" s="29"/>
      <c r="E197" s="30"/>
      <c r="F197" s="30"/>
      <c r="G197" s="29"/>
      <c r="H197" s="27"/>
      <c r="I197" s="27"/>
      <c r="J197" s="27"/>
      <c r="K197" s="27"/>
      <c r="L197" s="31" t="str">
        <f t="shared" si="32"/>
        <v/>
      </c>
      <c r="M197" s="31" t="str">
        <f t="shared" si="33"/>
        <v/>
      </c>
      <c r="N197" s="31" t="str">
        <f t="shared" si="34"/>
        <v/>
      </c>
      <c r="O197" s="32" t="str">
        <f>IF(AND(A197="",B197=""), "",IF(I197&gt;0, I197+LOOKUP(N197,'Adjustment Factors'!$B$7:$B$25,'Adjustment Factors'!$C$7:$C$25),IF(OR(C197="B", C197= "S"), 'Adjustment Factors'!$C$28,IF(C197="H", 'Adjustment Factors'!$C$29,"Sex Req'd"))))</f>
        <v/>
      </c>
      <c r="P197" s="31" t="str">
        <f t="shared" si="35"/>
        <v/>
      </c>
      <c r="Q197" s="32" t="str">
        <f>IF(OR(AND(A197="",B197=""),C197="",J197="" ), "",ROUND((((J197-(IF(I197&gt;0, I197,IF(OR(C197="B", C197= "S"), 'Adjustment Factors'!$C$28,IF(C197="H", 'Adjustment Factors'!$C$29,"Sex Req'd")))))/L197)*205)+IF(I197&gt;0, I197,IF(OR(C197="B", C197= "S"), 'Adjustment Factors'!$C$28,IF(C197="H", 'Adjustment Factors'!$C$29,"Sex Req'd")))+IF(OR(C197="B",C197="S"),LOOKUP(N197,'Adjustment Factors'!$B$7:$B$25,'Adjustment Factors'!$D$7:$D$25),IF(C197="H",LOOKUP(N197,'Adjustment Factors'!$B$7:$B$25,'Adjustment Factors'!$E$7:$E$25),"")),0))</f>
        <v/>
      </c>
      <c r="R197" s="31" t="str">
        <f t="shared" si="36"/>
        <v/>
      </c>
      <c r="S197" s="32" t="str">
        <f t="shared" si="31"/>
        <v/>
      </c>
      <c r="T197" s="31" t="str">
        <f t="shared" si="37"/>
        <v/>
      </c>
    </row>
    <row r="198" spans="1:20" x14ac:dyDescent="0.25">
      <c r="A198" s="27"/>
      <c r="B198" s="28"/>
      <c r="C198" s="28"/>
      <c r="D198" s="29"/>
      <c r="E198" s="30"/>
      <c r="F198" s="30"/>
      <c r="G198" s="29"/>
      <c r="H198" s="27"/>
      <c r="I198" s="27"/>
      <c r="J198" s="27"/>
      <c r="K198" s="27"/>
      <c r="L198" s="31" t="str">
        <f t="shared" si="32"/>
        <v/>
      </c>
      <c r="M198" s="31" t="str">
        <f t="shared" si="33"/>
        <v/>
      </c>
      <c r="N198" s="31" t="str">
        <f t="shared" si="34"/>
        <v/>
      </c>
      <c r="O198" s="32" t="str">
        <f>IF(AND(A198="",B198=""), "",IF(I198&gt;0, I198+LOOKUP(N198,'Adjustment Factors'!$B$7:$B$25,'Adjustment Factors'!$C$7:$C$25),IF(OR(C198="B", C198= "S"), 'Adjustment Factors'!$C$28,IF(C198="H", 'Adjustment Factors'!$C$29,"Sex Req'd"))))</f>
        <v/>
      </c>
      <c r="P198" s="31" t="str">
        <f t="shared" si="35"/>
        <v/>
      </c>
      <c r="Q198" s="32" t="str">
        <f>IF(OR(AND(A198="",B198=""),C198="",J198="" ), "",ROUND((((J198-(IF(I198&gt;0, I198,IF(OR(C198="B", C198= "S"), 'Adjustment Factors'!$C$28,IF(C198="H", 'Adjustment Factors'!$C$29,"Sex Req'd")))))/L198)*205)+IF(I198&gt;0, I198,IF(OR(C198="B", C198= "S"), 'Adjustment Factors'!$C$28,IF(C198="H", 'Adjustment Factors'!$C$29,"Sex Req'd")))+IF(OR(C198="B",C198="S"),LOOKUP(N198,'Adjustment Factors'!$B$7:$B$25,'Adjustment Factors'!$D$7:$D$25),IF(C198="H",LOOKUP(N198,'Adjustment Factors'!$B$7:$B$25,'Adjustment Factors'!$E$7:$E$25),"")),0))</f>
        <v/>
      </c>
      <c r="R198" s="31" t="str">
        <f t="shared" si="36"/>
        <v/>
      </c>
      <c r="S198" s="32" t="str">
        <f t="shared" si="31"/>
        <v/>
      </c>
      <c r="T198" s="31" t="str">
        <f t="shared" si="37"/>
        <v/>
      </c>
    </row>
    <row r="199" spans="1:20" x14ac:dyDescent="0.25">
      <c r="A199" s="27"/>
      <c r="B199" s="28"/>
      <c r="C199" s="28"/>
      <c r="D199" s="29"/>
      <c r="E199" s="30"/>
      <c r="F199" s="30"/>
      <c r="G199" s="29"/>
      <c r="H199" s="27"/>
      <c r="I199" s="27"/>
      <c r="J199" s="27"/>
      <c r="K199" s="27"/>
      <c r="L199" s="31" t="str">
        <f t="shared" si="32"/>
        <v/>
      </c>
      <c r="M199" s="31" t="str">
        <f t="shared" si="33"/>
        <v/>
      </c>
      <c r="N199" s="31" t="str">
        <f t="shared" si="34"/>
        <v/>
      </c>
      <c r="O199" s="32" t="str">
        <f>IF(AND(A199="",B199=""), "",IF(I199&gt;0, I199+LOOKUP(N199,'Adjustment Factors'!$B$7:$B$25,'Adjustment Factors'!$C$7:$C$25),IF(OR(C199="B", C199= "S"), 'Adjustment Factors'!$C$28,IF(C199="H", 'Adjustment Factors'!$C$29,"Sex Req'd"))))</f>
        <v/>
      </c>
      <c r="P199" s="31" t="str">
        <f t="shared" si="35"/>
        <v/>
      </c>
      <c r="Q199" s="32" t="str">
        <f>IF(OR(AND(A199="",B199=""),C199="",J199="" ), "",ROUND((((J199-(IF(I199&gt;0, I199,IF(OR(C199="B", C199= "S"), 'Adjustment Factors'!$C$28,IF(C199="H", 'Adjustment Factors'!$C$29,"Sex Req'd")))))/L199)*205)+IF(I199&gt;0, I199,IF(OR(C199="B", C199= "S"), 'Adjustment Factors'!$C$28,IF(C199="H", 'Adjustment Factors'!$C$29,"Sex Req'd")))+IF(OR(C199="B",C199="S"),LOOKUP(N199,'Adjustment Factors'!$B$7:$B$25,'Adjustment Factors'!$D$7:$D$25),IF(C199="H",LOOKUP(N199,'Adjustment Factors'!$B$7:$B$25,'Adjustment Factors'!$E$7:$E$25),"")),0))</f>
        <v/>
      </c>
      <c r="R199" s="31" t="str">
        <f t="shared" si="36"/>
        <v/>
      </c>
      <c r="S199" s="32" t="str">
        <f t="shared" si="31"/>
        <v/>
      </c>
      <c r="T199" s="31" t="str">
        <f t="shared" si="37"/>
        <v/>
      </c>
    </row>
    <row r="200" spans="1:20" x14ac:dyDescent="0.25">
      <c r="A200" s="27"/>
      <c r="B200" s="28"/>
      <c r="C200" s="28"/>
      <c r="D200" s="29"/>
      <c r="E200" s="30"/>
      <c r="F200" s="30"/>
      <c r="G200" s="29"/>
      <c r="H200" s="27"/>
      <c r="I200" s="27"/>
      <c r="J200" s="27"/>
      <c r="K200" s="27"/>
      <c r="L200" s="31" t="str">
        <f t="shared" si="32"/>
        <v/>
      </c>
      <c r="M200" s="31" t="str">
        <f t="shared" si="33"/>
        <v/>
      </c>
      <c r="N200" s="31" t="str">
        <f t="shared" si="34"/>
        <v/>
      </c>
      <c r="O200" s="32" t="str">
        <f>IF(AND(A200="",B200=""), "",IF(I200&gt;0, I200+LOOKUP(N200,'Adjustment Factors'!$B$7:$B$25,'Adjustment Factors'!$C$7:$C$25),IF(OR(C200="B", C200= "S"), 'Adjustment Factors'!$C$28,IF(C200="H", 'Adjustment Factors'!$C$29,"Sex Req'd"))))</f>
        <v/>
      </c>
      <c r="P200" s="31" t="str">
        <f t="shared" si="35"/>
        <v/>
      </c>
      <c r="Q200" s="32" t="str">
        <f>IF(OR(AND(A200="",B200=""),C200="",J200="" ), "",ROUND((((J200-(IF(I200&gt;0, I200,IF(OR(C200="B", C200= "S"), 'Adjustment Factors'!$C$28,IF(C200="H", 'Adjustment Factors'!$C$29,"Sex Req'd")))))/L200)*205)+IF(I200&gt;0, I200,IF(OR(C200="B", C200= "S"), 'Adjustment Factors'!$C$28,IF(C200="H", 'Adjustment Factors'!$C$29,"Sex Req'd")))+IF(OR(C200="B",C200="S"),LOOKUP(N200,'Adjustment Factors'!$B$7:$B$25,'Adjustment Factors'!$D$7:$D$25),IF(C200="H",LOOKUP(N200,'Adjustment Factors'!$B$7:$B$25,'Adjustment Factors'!$E$7:$E$25),"")),0))</f>
        <v/>
      </c>
      <c r="R200" s="31" t="str">
        <f t="shared" si="36"/>
        <v/>
      </c>
      <c r="S200" s="32" t="str">
        <f t="shared" si="31"/>
        <v/>
      </c>
      <c r="T200" s="31" t="str">
        <f t="shared" si="37"/>
        <v/>
      </c>
    </row>
    <row r="201" spans="1:20" x14ac:dyDescent="0.25">
      <c r="A201" s="27"/>
      <c r="B201" s="28"/>
      <c r="C201" s="28"/>
      <c r="D201" s="29"/>
      <c r="E201" s="30"/>
      <c r="F201" s="30"/>
      <c r="G201" s="29"/>
      <c r="H201" s="27"/>
      <c r="I201" s="27"/>
      <c r="J201" s="27"/>
      <c r="K201" s="27"/>
      <c r="L201" s="31" t="str">
        <f t="shared" si="32"/>
        <v/>
      </c>
      <c r="M201" s="31" t="str">
        <f t="shared" si="33"/>
        <v/>
      </c>
      <c r="N201" s="31" t="str">
        <f t="shared" si="34"/>
        <v/>
      </c>
      <c r="O201" s="32" t="str">
        <f>IF(AND(A201="",B201=""), "",IF(I201&gt;0, I201+LOOKUP(N201,'Adjustment Factors'!$B$7:$B$25,'Adjustment Factors'!$C$7:$C$25),IF(OR(C201="B", C201= "S"), 'Adjustment Factors'!$C$28,IF(C201="H", 'Adjustment Factors'!$C$29,"Sex Req'd"))))</f>
        <v/>
      </c>
      <c r="P201" s="31" t="str">
        <f t="shared" si="35"/>
        <v/>
      </c>
      <c r="Q201" s="32" t="str">
        <f>IF(OR(AND(A201="",B201=""),C201="",J201="" ), "",ROUND((((J201-(IF(I201&gt;0, I201,IF(OR(C201="B", C201= "S"), 'Adjustment Factors'!$C$28,IF(C201="H", 'Adjustment Factors'!$C$29,"Sex Req'd")))))/L201)*205)+IF(I201&gt;0, I201,IF(OR(C201="B", C201= "S"), 'Adjustment Factors'!$C$28,IF(C201="H", 'Adjustment Factors'!$C$29,"Sex Req'd")))+IF(OR(C201="B",C201="S"),LOOKUP(N201,'Adjustment Factors'!$B$7:$B$25,'Adjustment Factors'!$D$7:$D$25),IF(C201="H",LOOKUP(N201,'Adjustment Factors'!$B$7:$B$25,'Adjustment Factors'!$E$7:$E$25),"")),0))</f>
        <v/>
      </c>
      <c r="R201" s="31" t="str">
        <f t="shared" si="36"/>
        <v/>
      </c>
      <c r="S201" s="32" t="str">
        <f t="shared" si="31"/>
        <v/>
      </c>
      <c r="T201" s="31" t="str">
        <f t="shared" si="37"/>
        <v/>
      </c>
    </row>
    <row r="202" spans="1:20" x14ac:dyDescent="0.25">
      <c r="A202" s="27"/>
      <c r="B202" s="28"/>
      <c r="C202" s="28"/>
      <c r="D202" s="29"/>
      <c r="E202" s="30"/>
      <c r="F202" s="30"/>
      <c r="G202" s="29"/>
      <c r="H202" s="27"/>
      <c r="I202" s="27"/>
      <c r="J202" s="27"/>
      <c r="K202" s="27"/>
      <c r="L202" s="31" t="str">
        <f t="shared" si="32"/>
        <v/>
      </c>
      <c r="M202" s="31" t="str">
        <f t="shared" si="33"/>
        <v/>
      </c>
      <c r="N202" s="31" t="str">
        <f t="shared" si="34"/>
        <v/>
      </c>
      <c r="O202" s="32" t="str">
        <f>IF(AND(A202="",B202=""), "",IF(I202&gt;0, I202+LOOKUP(N202,'Adjustment Factors'!$B$7:$B$25,'Adjustment Factors'!$C$7:$C$25),IF(OR(C202="B", C202= "S"), 'Adjustment Factors'!$C$28,IF(C202="H", 'Adjustment Factors'!$C$29,"Sex Req'd"))))</f>
        <v/>
      </c>
      <c r="P202" s="31" t="str">
        <f t="shared" si="35"/>
        <v/>
      </c>
      <c r="Q202" s="32" t="str">
        <f>IF(OR(AND(A202="",B202=""),C202="",J202="" ), "",ROUND((((J202-(IF(I202&gt;0, I202,IF(OR(C202="B", C202= "S"), 'Adjustment Factors'!$C$28,IF(C202="H", 'Adjustment Factors'!$C$29,"Sex Req'd")))))/L202)*205)+IF(I202&gt;0, I202,IF(OR(C202="B", C202= "S"), 'Adjustment Factors'!$C$28,IF(C202="H", 'Adjustment Factors'!$C$29,"Sex Req'd")))+IF(OR(C202="B",C202="S"),LOOKUP(N202,'Adjustment Factors'!$B$7:$B$25,'Adjustment Factors'!$D$7:$D$25),IF(C202="H",LOOKUP(N202,'Adjustment Factors'!$B$7:$B$25,'Adjustment Factors'!$E$7:$E$25),"")),0))</f>
        <v/>
      </c>
      <c r="R202" s="31" t="str">
        <f t="shared" si="36"/>
        <v/>
      </c>
      <c r="S202" s="32" t="str">
        <f t="shared" si="31"/>
        <v/>
      </c>
      <c r="T202" s="31" t="str">
        <f t="shared" si="37"/>
        <v/>
      </c>
    </row>
    <row r="203" spans="1:20" x14ac:dyDescent="0.25">
      <c r="A203" s="27"/>
      <c r="B203" s="28"/>
      <c r="C203" s="28"/>
      <c r="D203" s="29"/>
      <c r="E203" s="30"/>
      <c r="F203" s="30"/>
      <c r="G203" s="29"/>
      <c r="H203" s="27"/>
      <c r="I203" s="27"/>
      <c r="J203" s="27"/>
      <c r="K203" s="27"/>
      <c r="L203" s="31" t="str">
        <f t="shared" si="32"/>
        <v/>
      </c>
      <c r="M203" s="31" t="str">
        <f t="shared" si="33"/>
        <v/>
      </c>
      <c r="N203" s="31" t="str">
        <f t="shared" si="34"/>
        <v/>
      </c>
      <c r="O203" s="32" t="str">
        <f>IF(AND(A203="",B203=""), "",IF(I203&gt;0, I203+LOOKUP(N203,'Adjustment Factors'!$B$7:$B$25,'Adjustment Factors'!$C$7:$C$25),IF(OR(C203="B", C203= "S"), 'Adjustment Factors'!$C$28,IF(C203="H", 'Adjustment Factors'!$C$29,"Sex Req'd"))))</f>
        <v/>
      </c>
      <c r="P203" s="31" t="str">
        <f t="shared" si="35"/>
        <v/>
      </c>
      <c r="Q203" s="32" t="str">
        <f>IF(OR(AND(A203="",B203=""),C203="",J203="" ), "",ROUND((((J203-(IF(I203&gt;0, I203,IF(OR(C203="B", C203= "S"), 'Adjustment Factors'!$C$28,IF(C203="H", 'Adjustment Factors'!$C$29,"Sex Req'd")))))/L203)*205)+IF(I203&gt;0, I203,IF(OR(C203="B", C203= "S"), 'Adjustment Factors'!$C$28,IF(C203="H", 'Adjustment Factors'!$C$29,"Sex Req'd")))+IF(OR(C203="B",C203="S"),LOOKUP(N203,'Adjustment Factors'!$B$7:$B$25,'Adjustment Factors'!$D$7:$D$25),IF(C203="H",LOOKUP(N203,'Adjustment Factors'!$B$7:$B$25,'Adjustment Factors'!$E$7:$E$25),"")),0))</f>
        <v/>
      </c>
      <c r="R203" s="31" t="str">
        <f t="shared" si="36"/>
        <v/>
      </c>
      <c r="S203" s="32" t="str">
        <f t="shared" si="31"/>
        <v/>
      </c>
      <c r="T203" s="31" t="str">
        <f t="shared" si="37"/>
        <v/>
      </c>
    </row>
    <row r="204" spans="1:20" x14ac:dyDescent="0.25">
      <c r="A204" s="27"/>
      <c r="B204" s="28"/>
      <c r="C204" s="28"/>
      <c r="D204" s="29"/>
      <c r="E204" s="30"/>
      <c r="F204" s="30"/>
      <c r="G204" s="29"/>
      <c r="H204" s="27"/>
      <c r="I204" s="27"/>
      <c r="J204" s="27"/>
      <c r="K204" s="27"/>
      <c r="L204" s="31" t="str">
        <f t="shared" si="32"/>
        <v/>
      </c>
      <c r="M204" s="31" t="str">
        <f t="shared" si="33"/>
        <v/>
      </c>
      <c r="N204" s="31" t="str">
        <f t="shared" si="34"/>
        <v/>
      </c>
      <c r="O204" s="32" t="str">
        <f>IF(AND(A204="",B204=""), "",IF(I204&gt;0, I204+LOOKUP(N204,'Adjustment Factors'!$B$7:$B$25,'Adjustment Factors'!$C$7:$C$25),IF(OR(C204="B", C204= "S"), 'Adjustment Factors'!$C$28,IF(C204="H", 'Adjustment Factors'!$C$29,"Sex Req'd"))))</f>
        <v/>
      </c>
      <c r="P204" s="31" t="str">
        <f t="shared" si="35"/>
        <v/>
      </c>
      <c r="Q204" s="32" t="str">
        <f>IF(OR(AND(A204="",B204=""),C204="",J204="" ), "",ROUND((((J204-(IF(I204&gt;0, I204,IF(OR(C204="B", C204= "S"), 'Adjustment Factors'!$C$28,IF(C204="H", 'Adjustment Factors'!$C$29,"Sex Req'd")))))/L204)*205)+IF(I204&gt;0, I204,IF(OR(C204="B", C204= "S"), 'Adjustment Factors'!$C$28,IF(C204="H", 'Adjustment Factors'!$C$29,"Sex Req'd")))+IF(OR(C204="B",C204="S"),LOOKUP(N204,'Adjustment Factors'!$B$7:$B$25,'Adjustment Factors'!$D$7:$D$25),IF(C204="H",LOOKUP(N204,'Adjustment Factors'!$B$7:$B$25,'Adjustment Factors'!$E$7:$E$25),"")),0))</f>
        <v/>
      </c>
      <c r="R204" s="31" t="str">
        <f t="shared" si="36"/>
        <v/>
      </c>
      <c r="S204" s="32" t="str">
        <f t="shared" si="31"/>
        <v/>
      </c>
      <c r="T204" s="31" t="str">
        <f t="shared" si="37"/>
        <v/>
      </c>
    </row>
    <row r="205" spans="1:20" x14ac:dyDescent="0.25">
      <c r="A205" s="27"/>
      <c r="B205" s="28"/>
      <c r="C205" s="28"/>
      <c r="D205" s="29"/>
      <c r="E205" s="30"/>
      <c r="F205" s="30"/>
      <c r="G205" s="29"/>
      <c r="H205" s="27"/>
      <c r="I205" s="27"/>
      <c r="J205" s="27"/>
      <c r="K205" s="27"/>
      <c r="L205" s="31" t="str">
        <f t="shared" si="32"/>
        <v/>
      </c>
      <c r="M205" s="31" t="str">
        <f t="shared" si="33"/>
        <v/>
      </c>
      <c r="N205" s="31" t="str">
        <f t="shared" si="34"/>
        <v/>
      </c>
      <c r="O205" s="32" t="str">
        <f>IF(AND(A205="",B205=""), "",IF(I205&gt;0, I205+LOOKUP(N205,'Adjustment Factors'!$B$7:$B$25,'Adjustment Factors'!$C$7:$C$25),IF(OR(C205="B", C205= "S"), 'Adjustment Factors'!$C$28,IF(C205="H", 'Adjustment Factors'!$C$29,"Sex Req'd"))))</f>
        <v/>
      </c>
      <c r="P205" s="31" t="str">
        <f t="shared" si="35"/>
        <v/>
      </c>
      <c r="Q205" s="32" t="str">
        <f>IF(OR(AND(A205="",B205=""),C205="",J205="" ), "",ROUND((((J205-(IF(I205&gt;0, I205,IF(OR(C205="B", C205= "S"), 'Adjustment Factors'!$C$28,IF(C205="H", 'Adjustment Factors'!$C$29,"Sex Req'd")))))/L205)*205)+IF(I205&gt;0, I205,IF(OR(C205="B", C205= "S"), 'Adjustment Factors'!$C$28,IF(C205="H", 'Adjustment Factors'!$C$29,"Sex Req'd")))+IF(OR(C205="B",C205="S"),LOOKUP(N205,'Adjustment Factors'!$B$7:$B$25,'Adjustment Factors'!$D$7:$D$25),IF(C205="H",LOOKUP(N205,'Adjustment Factors'!$B$7:$B$25,'Adjustment Factors'!$E$7:$E$25),"")),0))</f>
        <v/>
      </c>
      <c r="R205" s="31" t="str">
        <f t="shared" si="36"/>
        <v/>
      </c>
      <c r="S205" s="32" t="str">
        <f t="shared" si="31"/>
        <v/>
      </c>
      <c r="T205" s="31" t="str">
        <f t="shared" si="37"/>
        <v/>
      </c>
    </row>
    <row r="206" spans="1:20" x14ac:dyDescent="0.25">
      <c r="A206" s="27"/>
      <c r="B206" s="28"/>
      <c r="C206" s="28"/>
      <c r="D206" s="29"/>
      <c r="E206" s="30"/>
      <c r="F206" s="30"/>
      <c r="G206" s="29"/>
      <c r="H206" s="27"/>
      <c r="I206" s="27"/>
      <c r="J206" s="27"/>
      <c r="K206" s="27"/>
      <c r="L206" s="31" t="str">
        <f t="shared" si="32"/>
        <v/>
      </c>
      <c r="M206" s="31" t="str">
        <f t="shared" si="33"/>
        <v/>
      </c>
      <c r="N206" s="31" t="str">
        <f t="shared" si="34"/>
        <v/>
      </c>
      <c r="O206" s="32" t="str">
        <f>IF(AND(A206="",B206=""), "",IF(I206&gt;0, I206+LOOKUP(N206,'Adjustment Factors'!$B$7:$B$25,'Adjustment Factors'!$C$7:$C$25),IF(OR(C206="B", C206= "S"), 'Adjustment Factors'!$C$28,IF(C206="H", 'Adjustment Factors'!$C$29,"Sex Req'd"))))</f>
        <v/>
      </c>
      <c r="P206" s="31" t="str">
        <f t="shared" si="35"/>
        <v/>
      </c>
      <c r="Q206" s="32" t="str">
        <f>IF(OR(AND(A206="",B206=""),C206="",J206="" ), "",ROUND((((J206-(IF(I206&gt;0, I206,IF(OR(C206="B", C206= "S"), 'Adjustment Factors'!$C$28,IF(C206="H", 'Adjustment Factors'!$C$29,"Sex Req'd")))))/L206)*205)+IF(I206&gt;0, I206,IF(OR(C206="B", C206= "S"), 'Adjustment Factors'!$C$28,IF(C206="H", 'Adjustment Factors'!$C$29,"Sex Req'd")))+IF(OR(C206="B",C206="S"),LOOKUP(N206,'Adjustment Factors'!$B$7:$B$25,'Adjustment Factors'!$D$7:$D$25),IF(C206="H",LOOKUP(N206,'Adjustment Factors'!$B$7:$B$25,'Adjustment Factors'!$E$7:$E$25),"")),0))</f>
        <v/>
      </c>
      <c r="R206" s="31" t="str">
        <f t="shared" si="36"/>
        <v/>
      </c>
      <c r="S206" s="32" t="str">
        <f t="shared" si="31"/>
        <v/>
      </c>
      <c r="T206" s="31" t="str">
        <f t="shared" si="37"/>
        <v/>
      </c>
    </row>
    <row r="207" spans="1:20" x14ac:dyDescent="0.25">
      <c r="A207" s="27"/>
      <c r="B207" s="28"/>
      <c r="C207" s="28"/>
      <c r="D207" s="29"/>
      <c r="E207" s="30"/>
      <c r="F207" s="30"/>
      <c r="G207" s="29"/>
      <c r="H207" s="27"/>
      <c r="I207" s="27"/>
      <c r="J207" s="27"/>
      <c r="K207" s="27"/>
      <c r="L207" s="31" t="str">
        <f t="shared" si="32"/>
        <v/>
      </c>
      <c r="M207" s="31" t="str">
        <f t="shared" si="33"/>
        <v/>
      </c>
      <c r="N207" s="31" t="str">
        <f t="shared" si="34"/>
        <v/>
      </c>
      <c r="O207" s="32" t="str">
        <f>IF(AND(A207="",B207=""), "",IF(I207&gt;0, I207+LOOKUP(N207,'Adjustment Factors'!$B$7:$B$25,'Adjustment Factors'!$C$7:$C$25),IF(OR(C207="B", C207= "S"), 'Adjustment Factors'!$C$28,IF(C207="H", 'Adjustment Factors'!$C$29,"Sex Req'd"))))</f>
        <v/>
      </c>
      <c r="P207" s="31" t="str">
        <f t="shared" si="35"/>
        <v/>
      </c>
      <c r="Q207" s="32" t="str">
        <f>IF(OR(AND(A207="",B207=""),C207="",J207="" ), "",ROUND((((J207-(IF(I207&gt;0, I207,IF(OR(C207="B", C207= "S"), 'Adjustment Factors'!$C$28,IF(C207="H", 'Adjustment Factors'!$C$29,"Sex Req'd")))))/L207)*205)+IF(I207&gt;0, I207,IF(OR(C207="B", C207= "S"), 'Adjustment Factors'!$C$28,IF(C207="H", 'Adjustment Factors'!$C$29,"Sex Req'd")))+IF(OR(C207="B",C207="S"),LOOKUP(N207,'Adjustment Factors'!$B$7:$B$25,'Adjustment Factors'!$D$7:$D$25),IF(C207="H",LOOKUP(N207,'Adjustment Factors'!$B$7:$B$25,'Adjustment Factors'!$E$7:$E$25),"")),0))</f>
        <v/>
      </c>
      <c r="R207" s="31" t="str">
        <f t="shared" si="36"/>
        <v/>
      </c>
      <c r="S207" s="32" t="str">
        <f t="shared" si="31"/>
        <v/>
      </c>
      <c r="T207" s="31" t="str">
        <f t="shared" si="37"/>
        <v/>
      </c>
    </row>
    <row r="208" spans="1:20" x14ac:dyDescent="0.25">
      <c r="A208" s="27"/>
      <c r="B208" s="28"/>
      <c r="C208" s="28"/>
      <c r="D208" s="29"/>
      <c r="E208" s="30"/>
      <c r="F208" s="30"/>
      <c r="G208" s="29"/>
      <c r="H208" s="27"/>
      <c r="I208" s="27"/>
      <c r="J208" s="27"/>
      <c r="K208" s="27"/>
      <c r="L208" s="31" t="str">
        <f t="shared" si="32"/>
        <v/>
      </c>
      <c r="M208" s="31" t="str">
        <f t="shared" si="33"/>
        <v/>
      </c>
      <c r="N208" s="31" t="str">
        <f t="shared" si="34"/>
        <v/>
      </c>
      <c r="O208" s="32" t="str">
        <f>IF(AND(A208="",B208=""), "",IF(I208&gt;0, I208+LOOKUP(N208,'Adjustment Factors'!$B$7:$B$25,'Adjustment Factors'!$C$7:$C$25),IF(OR(C208="B", C208= "S"), 'Adjustment Factors'!$C$28,IF(C208="H", 'Adjustment Factors'!$C$29,"Sex Req'd"))))</f>
        <v/>
      </c>
      <c r="P208" s="31" t="str">
        <f t="shared" si="35"/>
        <v/>
      </c>
      <c r="Q208" s="32" t="str">
        <f>IF(OR(AND(A208="",B208=""),C208="",J208="" ), "",ROUND((((J208-(IF(I208&gt;0, I208,IF(OR(C208="B", C208= "S"), 'Adjustment Factors'!$C$28,IF(C208="H", 'Adjustment Factors'!$C$29,"Sex Req'd")))))/L208)*205)+IF(I208&gt;0, I208,IF(OR(C208="B", C208= "S"), 'Adjustment Factors'!$C$28,IF(C208="H", 'Adjustment Factors'!$C$29,"Sex Req'd")))+IF(OR(C208="B",C208="S"),LOOKUP(N208,'Adjustment Factors'!$B$7:$B$25,'Adjustment Factors'!$D$7:$D$25),IF(C208="H",LOOKUP(N208,'Adjustment Factors'!$B$7:$B$25,'Adjustment Factors'!$E$7:$E$25),"")),0))</f>
        <v/>
      </c>
      <c r="R208" s="31" t="str">
        <f t="shared" si="36"/>
        <v/>
      </c>
      <c r="S208" s="32" t="str">
        <f t="shared" si="31"/>
        <v/>
      </c>
      <c r="T208" s="31" t="str">
        <f t="shared" si="37"/>
        <v/>
      </c>
    </row>
    <row r="209" spans="1:20" x14ac:dyDescent="0.25">
      <c r="A209" s="27"/>
      <c r="B209" s="28"/>
      <c r="C209" s="28"/>
      <c r="D209" s="29"/>
      <c r="E209" s="30"/>
      <c r="F209" s="30"/>
      <c r="G209" s="29"/>
      <c r="H209" s="27"/>
      <c r="I209" s="27"/>
      <c r="J209" s="27"/>
      <c r="K209" s="27"/>
      <c r="L209" s="31" t="str">
        <f t="shared" si="32"/>
        <v/>
      </c>
      <c r="M209" s="31" t="str">
        <f t="shared" si="33"/>
        <v/>
      </c>
      <c r="N209" s="31" t="str">
        <f t="shared" si="34"/>
        <v/>
      </c>
      <c r="O209" s="32" t="str">
        <f>IF(AND(A209="",B209=""), "",IF(I209&gt;0, I209+LOOKUP(N209,'Adjustment Factors'!$B$7:$B$25,'Adjustment Factors'!$C$7:$C$25),IF(OR(C209="B", C209= "S"), 'Adjustment Factors'!$C$28,IF(C209="H", 'Adjustment Factors'!$C$29,"Sex Req'd"))))</f>
        <v/>
      </c>
      <c r="P209" s="31" t="str">
        <f t="shared" si="35"/>
        <v/>
      </c>
      <c r="Q209" s="32" t="str">
        <f>IF(OR(AND(A209="",B209=""),C209="",J209="" ), "",ROUND((((J209-(IF(I209&gt;0, I209,IF(OR(C209="B", C209= "S"), 'Adjustment Factors'!$C$28,IF(C209="H", 'Adjustment Factors'!$C$29,"Sex Req'd")))))/L209)*205)+IF(I209&gt;0, I209,IF(OR(C209="B", C209= "S"), 'Adjustment Factors'!$C$28,IF(C209="H", 'Adjustment Factors'!$C$29,"Sex Req'd")))+IF(OR(C209="B",C209="S"),LOOKUP(N209,'Adjustment Factors'!$B$7:$B$25,'Adjustment Factors'!$D$7:$D$25),IF(C209="H",LOOKUP(N209,'Adjustment Factors'!$B$7:$B$25,'Adjustment Factors'!$E$7:$E$25),"")),0))</f>
        <v/>
      </c>
      <c r="R209" s="31" t="str">
        <f t="shared" si="36"/>
        <v/>
      </c>
      <c r="S209" s="32" t="str">
        <f t="shared" si="31"/>
        <v/>
      </c>
      <c r="T209" s="31" t="str">
        <f t="shared" si="37"/>
        <v/>
      </c>
    </row>
    <row r="210" spans="1:20" x14ac:dyDescent="0.25">
      <c r="A210" s="27"/>
      <c r="B210" s="28"/>
      <c r="C210" s="28"/>
      <c r="D210" s="29"/>
      <c r="E210" s="30"/>
      <c r="F210" s="30"/>
      <c r="G210" s="29"/>
      <c r="H210" s="27"/>
      <c r="I210" s="27"/>
      <c r="J210" s="27"/>
      <c r="K210" s="27"/>
      <c r="L210" s="31" t="str">
        <f t="shared" si="32"/>
        <v/>
      </c>
      <c r="M210" s="31" t="str">
        <f t="shared" si="33"/>
        <v/>
      </c>
      <c r="N210" s="31" t="str">
        <f t="shared" si="34"/>
        <v/>
      </c>
      <c r="O210" s="32" t="str">
        <f>IF(AND(A210="",B210=""), "",IF(I210&gt;0, I210+LOOKUP(N210,'Adjustment Factors'!$B$7:$B$25,'Adjustment Factors'!$C$7:$C$25),IF(OR(C210="B", C210= "S"), 'Adjustment Factors'!$C$28,IF(C210="H", 'Adjustment Factors'!$C$29,"Sex Req'd"))))</f>
        <v/>
      </c>
      <c r="P210" s="31" t="str">
        <f t="shared" si="35"/>
        <v/>
      </c>
      <c r="Q210" s="32" t="str">
        <f>IF(OR(AND(A210="",B210=""),C210="",J210="" ), "",ROUND((((J210-(IF(I210&gt;0, I210,IF(OR(C210="B", C210= "S"), 'Adjustment Factors'!$C$28,IF(C210="H", 'Adjustment Factors'!$C$29,"Sex Req'd")))))/L210)*205)+IF(I210&gt;0, I210,IF(OR(C210="B", C210= "S"), 'Adjustment Factors'!$C$28,IF(C210="H", 'Adjustment Factors'!$C$29,"Sex Req'd")))+IF(OR(C210="B",C210="S"),LOOKUP(N210,'Adjustment Factors'!$B$7:$B$25,'Adjustment Factors'!$D$7:$D$25),IF(C210="H",LOOKUP(N210,'Adjustment Factors'!$B$7:$B$25,'Adjustment Factors'!$E$7:$E$25),"")),0))</f>
        <v/>
      </c>
      <c r="R210" s="31" t="str">
        <f t="shared" si="36"/>
        <v/>
      </c>
      <c r="S210" s="32" t="str">
        <f t="shared" si="31"/>
        <v/>
      </c>
      <c r="T210" s="31" t="str">
        <f t="shared" si="37"/>
        <v/>
      </c>
    </row>
    <row r="211" spans="1:20" x14ac:dyDescent="0.25">
      <c r="A211" s="27"/>
      <c r="B211" s="28"/>
      <c r="C211" s="28"/>
      <c r="D211" s="29"/>
      <c r="E211" s="30"/>
      <c r="F211" s="30"/>
      <c r="G211" s="29"/>
      <c r="H211" s="27"/>
      <c r="I211" s="27"/>
      <c r="J211" s="27"/>
      <c r="K211" s="27"/>
      <c r="L211" s="31" t="str">
        <f t="shared" si="32"/>
        <v/>
      </c>
      <c r="M211" s="31" t="str">
        <f t="shared" si="33"/>
        <v/>
      </c>
      <c r="N211" s="31" t="str">
        <f t="shared" si="34"/>
        <v/>
      </c>
      <c r="O211" s="32" t="str">
        <f>IF(AND(A211="",B211=""), "",IF(I211&gt;0, I211+LOOKUP(N211,'Adjustment Factors'!$B$7:$B$25,'Adjustment Factors'!$C$7:$C$25),IF(OR(C211="B", C211= "S"), 'Adjustment Factors'!$C$28,IF(C211="H", 'Adjustment Factors'!$C$29,"Sex Req'd"))))</f>
        <v/>
      </c>
      <c r="P211" s="31" t="str">
        <f t="shared" si="35"/>
        <v/>
      </c>
      <c r="Q211" s="32" t="str">
        <f>IF(OR(AND(A211="",B211=""),C211="",J211="" ), "",ROUND((((J211-(IF(I211&gt;0, I211,IF(OR(C211="B", C211= "S"), 'Adjustment Factors'!$C$28,IF(C211="H", 'Adjustment Factors'!$C$29,"Sex Req'd")))))/L211)*205)+IF(I211&gt;0, I211,IF(OR(C211="B", C211= "S"), 'Adjustment Factors'!$C$28,IF(C211="H", 'Adjustment Factors'!$C$29,"Sex Req'd")))+IF(OR(C211="B",C211="S"),LOOKUP(N211,'Adjustment Factors'!$B$7:$B$25,'Adjustment Factors'!$D$7:$D$25),IF(C211="H",LOOKUP(N211,'Adjustment Factors'!$B$7:$B$25,'Adjustment Factors'!$E$7:$E$25),"")),0))</f>
        <v/>
      </c>
      <c r="R211" s="31" t="str">
        <f t="shared" si="36"/>
        <v/>
      </c>
      <c r="S211" s="32" t="str">
        <f t="shared" si="31"/>
        <v/>
      </c>
      <c r="T211" s="31" t="str">
        <f t="shared" si="37"/>
        <v/>
      </c>
    </row>
    <row r="212" spans="1:20" x14ac:dyDescent="0.25">
      <c r="A212" s="27"/>
      <c r="B212" s="28"/>
      <c r="C212" s="28"/>
      <c r="D212" s="29"/>
      <c r="E212" s="30"/>
      <c r="F212" s="30"/>
      <c r="G212" s="29"/>
      <c r="H212" s="27"/>
      <c r="I212" s="27"/>
      <c r="J212" s="27"/>
      <c r="K212" s="27"/>
      <c r="L212" s="31" t="str">
        <f t="shared" si="32"/>
        <v/>
      </c>
      <c r="M212" s="31" t="str">
        <f t="shared" si="33"/>
        <v/>
      </c>
      <c r="N212" s="31" t="str">
        <f t="shared" si="34"/>
        <v/>
      </c>
      <c r="O212" s="32" t="str">
        <f>IF(AND(A212="",B212=""), "",IF(I212&gt;0, I212+LOOKUP(N212,'Adjustment Factors'!$B$7:$B$25,'Adjustment Factors'!$C$7:$C$25),IF(OR(C212="B", C212= "S"), 'Adjustment Factors'!$C$28,IF(C212="H", 'Adjustment Factors'!$C$29,"Sex Req'd"))))</f>
        <v/>
      </c>
      <c r="P212" s="31" t="str">
        <f t="shared" si="35"/>
        <v/>
      </c>
      <c r="Q212" s="32" t="str">
        <f>IF(OR(AND(A212="",B212=""),C212="",J212="" ), "",ROUND((((J212-(IF(I212&gt;0, I212,IF(OR(C212="B", C212= "S"), 'Adjustment Factors'!$C$28,IF(C212="H", 'Adjustment Factors'!$C$29,"Sex Req'd")))))/L212)*205)+IF(I212&gt;0, I212,IF(OR(C212="B", C212= "S"), 'Adjustment Factors'!$C$28,IF(C212="H", 'Adjustment Factors'!$C$29,"Sex Req'd")))+IF(OR(C212="B",C212="S"),LOOKUP(N212,'Adjustment Factors'!$B$7:$B$25,'Adjustment Factors'!$D$7:$D$25),IF(C212="H",LOOKUP(N212,'Adjustment Factors'!$B$7:$B$25,'Adjustment Factors'!$E$7:$E$25),"")),0))</f>
        <v/>
      </c>
      <c r="R212" s="31" t="str">
        <f t="shared" si="36"/>
        <v/>
      </c>
      <c r="S212" s="32" t="str">
        <f t="shared" si="31"/>
        <v/>
      </c>
      <c r="T212" s="31" t="str">
        <f t="shared" si="37"/>
        <v/>
      </c>
    </row>
    <row r="213" spans="1:20" x14ac:dyDescent="0.25">
      <c r="A213" s="27"/>
      <c r="B213" s="28"/>
      <c r="C213" s="28"/>
      <c r="D213" s="29"/>
      <c r="E213" s="30"/>
      <c r="F213" s="30"/>
      <c r="G213" s="29"/>
      <c r="H213" s="27"/>
      <c r="I213" s="27"/>
      <c r="J213" s="27"/>
      <c r="K213" s="27"/>
      <c r="L213" s="31" t="str">
        <f t="shared" si="32"/>
        <v/>
      </c>
      <c r="M213" s="31" t="str">
        <f t="shared" si="33"/>
        <v/>
      </c>
      <c r="N213" s="31" t="str">
        <f t="shared" si="34"/>
        <v/>
      </c>
      <c r="O213" s="32" t="str">
        <f>IF(AND(A213="",B213=""), "",IF(I213&gt;0, I213+LOOKUP(N213,'Adjustment Factors'!$B$7:$B$25,'Adjustment Factors'!$C$7:$C$25),IF(OR(C213="B", C213= "S"), 'Adjustment Factors'!$C$28,IF(C213="H", 'Adjustment Factors'!$C$29,"Sex Req'd"))))</f>
        <v/>
      </c>
      <c r="P213" s="31" t="str">
        <f t="shared" si="35"/>
        <v/>
      </c>
      <c r="Q213" s="32" t="str">
        <f>IF(OR(AND(A213="",B213=""),C213="",J213="" ), "",ROUND((((J213-(IF(I213&gt;0, I213,IF(OR(C213="B", C213= "S"), 'Adjustment Factors'!$C$28,IF(C213="H", 'Adjustment Factors'!$C$29,"Sex Req'd")))))/L213)*205)+IF(I213&gt;0, I213,IF(OR(C213="B", C213= "S"), 'Adjustment Factors'!$C$28,IF(C213="H", 'Adjustment Factors'!$C$29,"Sex Req'd")))+IF(OR(C213="B",C213="S"),LOOKUP(N213,'Adjustment Factors'!$B$7:$B$25,'Adjustment Factors'!$D$7:$D$25),IF(C213="H",LOOKUP(N213,'Adjustment Factors'!$B$7:$B$25,'Adjustment Factors'!$E$7:$E$25),"")),0))</f>
        <v/>
      </c>
      <c r="R213" s="31" t="str">
        <f t="shared" si="36"/>
        <v/>
      </c>
      <c r="S213" s="32" t="str">
        <f t="shared" si="31"/>
        <v/>
      </c>
      <c r="T213" s="31" t="str">
        <f t="shared" si="37"/>
        <v/>
      </c>
    </row>
    <row r="214" spans="1:20" x14ac:dyDescent="0.25">
      <c r="A214" s="27"/>
      <c r="B214" s="28"/>
      <c r="C214" s="28"/>
      <c r="D214" s="29"/>
      <c r="E214" s="30"/>
      <c r="F214" s="30"/>
      <c r="G214" s="29"/>
      <c r="H214" s="27"/>
      <c r="I214" s="27"/>
      <c r="J214" s="27"/>
      <c r="K214" s="27"/>
      <c r="L214" s="31" t="str">
        <f t="shared" si="32"/>
        <v/>
      </c>
      <c r="M214" s="31" t="str">
        <f t="shared" si="33"/>
        <v/>
      </c>
      <c r="N214" s="31" t="str">
        <f t="shared" si="34"/>
        <v/>
      </c>
      <c r="O214" s="32" t="str">
        <f>IF(AND(A214="",B214=""), "",IF(I214&gt;0, I214+LOOKUP(N214,'Adjustment Factors'!$B$7:$B$25,'Adjustment Factors'!$C$7:$C$25),IF(OR(C214="B", C214= "S"), 'Adjustment Factors'!$C$28,IF(C214="H", 'Adjustment Factors'!$C$29,"Sex Req'd"))))</f>
        <v/>
      </c>
      <c r="P214" s="31" t="str">
        <f t="shared" si="35"/>
        <v/>
      </c>
      <c r="Q214" s="32" t="str">
        <f>IF(OR(AND(A214="",B214=""),C214="",J214="" ), "",ROUND((((J214-(IF(I214&gt;0, I214,IF(OR(C214="B", C214= "S"), 'Adjustment Factors'!$C$28,IF(C214="H", 'Adjustment Factors'!$C$29,"Sex Req'd")))))/L214)*205)+IF(I214&gt;0, I214,IF(OR(C214="B", C214= "S"), 'Adjustment Factors'!$C$28,IF(C214="H", 'Adjustment Factors'!$C$29,"Sex Req'd")))+IF(OR(C214="B",C214="S"),LOOKUP(N214,'Adjustment Factors'!$B$7:$B$25,'Adjustment Factors'!$D$7:$D$25),IF(C214="H",LOOKUP(N214,'Adjustment Factors'!$B$7:$B$25,'Adjustment Factors'!$E$7:$E$25),"")),0))</f>
        <v/>
      </c>
      <c r="R214" s="31" t="str">
        <f t="shared" si="36"/>
        <v/>
      </c>
      <c r="S214" s="32" t="str">
        <f t="shared" si="31"/>
        <v/>
      </c>
      <c r="T214" s="31" t="str">
        <f t="shared" si="37"/>
        <v/>
      </c>
    </row>
    <row r="215" spans="1:20" x14ac:dyDescent="0.25">
      <c r="A215" s="27"/>
      <c r="B215" s="28"/>
      <c r="C215" s="28"/>
      <c r="D215" s="29"/>
      <c r="E215" s="30"/>
      <c r="F215" s="30"/>
      <c r="G215" s="29"/>
      <c r="H215" s="27"/>
      <c r="I215" s="27"/>
      <c r="J215" s="27"/>
      <c r="K215" s="27"/>
      <c r="L215" s="31" t="str">
        <f t="shared" si="32"/>
        <v/>
      </c>
      <c r="M215" s="31" t="str">
        <f t="shared" si="33"/>
        <v/>
      </c>
      <c r="N215" s="31" t="str">
        <f t="shared" si="34"/>
        <v/>
      </c>
      <c r="O215" s="32" t="str">
        <f>IF(AND(A215="",B215=""), "",IF(I215&gt;0, I215+LOOKUP(N215,'Adjustment Factors'!$B$7:$B$25,'Adjustment Factors'!$C$7:$C$25),IF(OR(C215="B", C215= "S"), 'Adjustment Factors'!$C$28,IF(C215="H", 'Adjustment Factors'!$C$29,"Sex Req'd"))))</f>
        <v/>
      </c>
      <c r="P215" s="31" t="str">
        <f t="shared" si="35"/>
        <v/>
      </c>
      <c r="Q215" s="32" t="str">
        <f>IF(OR(AND(A215="",B215=""),C215="",J215="" ), "",ROUND((((J215-(IF(I215&gt;0, I215,IF(OR(C215="B", C215= "S"), 'Adjustment Factors'!$C$28,IF(C215="H", 'Adjustment Factors'!$C$29,"Sex Req'd")))))/L215)*205)+IF(I215&gt;0, I215,IF(OR(C215="B", C215= "S"), 'Adjustment Factors'!$C$28,IF(C215="H", 'Adjustment Factors'!$C$29,"Sex Req'd")))+IF(OR(C215="B",C215="S"),LOOKUP(N215,'Adjustment Factors'!$B$7:$B$25,'Adjustment Factors'!$D$7:$D$25),IF(C215="H",LOOKUP(N215,'Adjustment Factors'!$B$7:$B$25,'Adjustment Factors'!$E$7:$E$25),"")),0))</f>
        <v/>
      </c>
      <c r="R215" s="31" t="str">
        <f t="shared" si="36"/>
        <v/>
      </c>
      <c r="S215" s="32" t="str">
        <f t="shared" ref="S215:S278" si="38">IF(OR(AND(A215="",B215=""),C215="",J215="", K215="" ), "",ROUND(((K215-J215)/($D$9-$D$8))*160+Q215,0))</f>
        <v/>
      </c>
      <c r="T215" s="31" t="str">
        <f t="shared" si="37"/>
        <v/>
      </c>
    </row>
    <row r="216" spans="1:20" x14ac:dyDescent="0.25">
      <c r="A216" s="27"/>
      <c r="B216" s="28"/>
      <c r="C216" s="28"/>
      <c r="D216" s="29"/>
      <c r="E216" s="30"/>
      <c r="F216" s="30"/>
      <c r="G216" s="29"/>
      <c r="H216" s="27"/>
      <c r="I216" s="27"/>
      <c r="J216" s="27"/>
      <c r="K216" s="27"/>
      <c r="L216" s="31" t="str">
        <f t="shared" si="32"/>
        <v/>
      </c>
      <c r="M216" s="31" t="str">
        <f t="shared" si="33"/>
        <v/>
      </c>
      <c r="N216" s="31" t="str">
        <f t="shared" si="34"/>
        <v/>
      </c>
      <c r="O216" s="32" t="str">
        <f>IF(AND(A216="",B216=""), "",IF(I216&gt;0, I216+LOOKUP(N216,'Adjustment Factors'!$B$7:$B$25,'Adjustment Factors'!$C$7:$C$25),IF(OR(C216="B", C216= "S"), 'Adjustment Factors'!$C$28,IF(C216="H", 'Adjustment Factors'!$C$29,"Sex Req'd"))))</f>
        <v/>
      </c>
      <c r="P216" s="31" t="str">
        <f t="shared" si="35"/>
        <v/>
      </c>
      <c r="Q216" s="32" t="str">
        <f>IF(OR(AND(A216="",B216=""),C216="",J216="" ), "",ROUND((((J216-(IF(I216&gt;0, I216,IF(OR(C216="B", C216= "S"), 'Adjustment Factors'!$C$28,IF(C216="H", 'Adjustment Factors'!$C$29,"Sex Req'd")))))/L216)*205)+IF(I216&gt;0, I216,IF(OR(C216="B", C216= "S"), 'Adjustment Factors'!$C$28,IF(C216="H", 'Adjustment Factors'!$C$29,"Sex Req'd")))+IF(OR(C216="B",C216="S"),LOOKUP(N216,'Adjustment Factors'!$B$7:$B$25,'Adjustment Factors'!$D$7:$D$25),IF(C216="H",LOOKUP(N216,'Adjustment Factors'!$B$7:$B$25,'Adjustment Factors'!$E$7:$E$25),"")),0))</f>
        <v/>
      </c>
      <c r="R216" s="31" t="str">
        <f t="shared" si="36"/>
        <v/>
      </c>
      <c r="S216" s="32" t="str">
        <f t="shared" si="38"/>
        <v/>
      </c>
      <c r="T216" s="31" t="str">
        <f t="shared" si="37"/>
        <v/>
      </c>
    </row>
    <row r="217" spans="1:20" x14ac:dyDescent="0.25">
      <c r="A217" s="27"/>
      <c r="B217" s="28"/>
      <c r="C217" s="28"/>
      <c r="D217" s="29"/>
      <c r="E217" s="30"/>
      <c r="F217" s="30"/>
      <c r="G217" s="29"/>
      <c r="H217" s="27"/>
      <c r="I217" s="27"/>
      <c r="J217" s="27"/>
      <c r="K217" s="27"/>
      <c r="L217" s="31" t="str">
        <f t="shared" si="32"/>
        <v/>
      </c>
      <c r="M217" s="31" t="str">
        <f t="shared" si="33"/>
        <v/>
      </c>
      <c r="N217" s="31" t="str">
        <f t="shared" si="34"/>
        <v/>
      </c>
      <c r="O217" s="32" t="str">
        <f>IF(AND(A217="",B217=""), "",IF(I217&gt;0, I217+LOOKUP(N217,'Adjustment Factors'!$B$7:$B$25,'Adjustment Factors'!$C$7:$C$25),IF(OR(C217="B", C217= "S"), 'Adjustment Factors'!$C$28,IF(C217="H", 'Adjustment Factors'!$C$29,"Sex Req'd"))))</f>
        <v/>
      </c>
      <c r="P217" s="31" t="str">
        <f t="shared" si="35"/>
        <v/>
      </c>
      <c r="Q217" s="32" t="str">
        <f>IF(OR(AND(A217="",B217=""),C217="",J217="" ), "",ROUND((((J217-(IF(I217&gt;0, I217,IF(OR(C217="B", C217= "S"), 'Adjustment Factors'!$C$28,IF(C217="H", 'Adjustment Factors'!$C$29,"Sex Req'd")))))/L217)*205)+IF(I217&gt;0, I217,IF(OR(C217="B", C217= "S"), 'Adjustment Factors'!$C$28,IF(C217="H", 'Adjustment Factors'!$C$29,"Sex Req'd")))+IF(OR(C217="B",C217="S"),LOOKUP(N217,'Adjustment Factors'!$B$7:$B$25,'Adjustment Factors'!$D$7:$D$25),IF(C217="H",LOOKUP(N217,'Adjustment Factors'!$B$7:$B$25,'Adjustment Factors'!$E$7:$E$25),"")),0))</f>
        <v/>
      </c>
      <c r="R217" s="31" t="str">
        <f t="shared" si="36"/>
        <v/>
      </c>
      <c r="S217" s="32" t="str">
        <f t="shared" si="38"/>
        <v/>
      </c>
      <c r="T217" s="31" t="str">
        <f t="shared" si="37"/>
        <v/>
      </c>
    </row>
    <row r="218" spans="1:20" x14ac:dyDescent="0.25">
      <c r="A218" s="27"/>
      <c r="B218" s="28"/>
      <c r="C218" s="28"/>
      <c r="D218" s="29"/>
      <c r="E218" s="30"/>
      <c r="F218" s="30"/>
      <c r="G218" s="29"/>
      <c r="H218" s="27"/>
      <c r="I218" s="27"/>
      <c r="J218" s="27"/>
      <c r="K218" s="27"/>
      <c r="L218" s="31" t="str">
        <f t="shared" si="32"/>
        <v/>
      </c>
      <c r="M218" s="31" t="str">
        <f t="shared" si="33"/>
        <v/>
      </c>
      <c r="N218" s="31" t="str">
        <f t="shared" si="34"/>
        <v/>
      </c>
      <c r="O218" s="32" t="str">
        <f>IF(AND(A218="",B218=""), "",IF(I218&gt;0, I218+LOOKUP(N218,'Adjustment Factors'!$B$7:$B$25,'Adjustment Factors'!$C$7:$C$25),IF(OR(C218="B", C218= "S"), 'Adjustment Factors'!$C$28,IF(C218="H", 'Adjustment Factors'!$C$29,"Sex Req'd"))))</f>
        <v/>
      </c>
      <c r="P218" s="31" t="str">
        <f t="shared" si="35"/>
        <v/>
      </c>
      <c r="Q218" s="32" t="str">
        <f>IF(OR(AND(A218="",B218=""),C218="",J218="" ), "",ROUND((((J218-(IF(I218&gt;0, I218,IF(OR(C218="B", C218= "S"), 'Adjustment Factors'!$C$28,IF(C218="H", 'Adjustment Factors'!$C$29,"Sex Req'd")))))/L218)*205)+IF(I218&gt;0, I218,IF(OR(C218="B", C218= "S"), 'Adjustment Factors'!$C$28,IF(C218="H", 'Adjustment Factors'!$C$29,"Sex Req'd")))+IF(OR(C218="B",C218="S"),LOOKUP(N218,'Adjustment Factors'!$B$7:$B$25,'Adjustment Factors'!$D$7:$D$25),IF(C218="H",LOOKUP(N218,'Adjustment Factors'!$B$7:$B$25,'Adjustment Factors'!$E$7:$E$25),"")),0))</f>
        <v/>
      </c>
      <c r="R218" s="31" t="str">
        <f t="shared" si="36"/>
        <v/>
      </c>
      <c r="S218" s="32" t="str">
        <f t="shared" si="38"/>
        <v/>
      </c>
      <c r="T218" s="31" t="str">
        <f t="shared" si="37"/>
        <v/>
      </c>
    </row>
    <row r="219" spans="1:20" x14ac:dyDescent="0.25">
      <c r="A219" s="27"/>
      <c r="B219" s="28"/>
      <c r="C219" s="28"/>
      <c r="D219" s="29"/>
      <c r="E219" s="30"/>
      <c r="F219" s="30"/>
      <c r="G219" s="29"/>
      <c r="H219" s="27"/>
      <c r="I219" s="27"/>
      <c r="J219" s="27"/>
      <c r="K219" s="27"/>
      <c r="L219" s="31" t="str">
        <f t="shared" si="32"/>
        <v/>
      </c>
      <c r="M219" s="31" t="str">
        <f t="shared" si="33"/>
        <v/>
      </c>
      <c r="N219" s="31" t="str">
        <f t="shared" si="34"/>
        <v/>
      </c>
      <c r="O219" s="32" t="str">
        <f>IF(AND(A219="",B219=""), "",IF(I219&gt;0, I219+LOOKUP(N219,'Adjustment Factors'!$B$7:$B$25,'Adjustment Factors'!$C$7:$C$25),IF(OR(C219="B", C219= "S"), 'Adjustment Factors'!$C$28,IF(C219="H", 'Adjustment Factors'!$C$29,"Sex Req'd"))))</f>
        <v/>
      </c>
      <c r="P219" s="31" t="str">
        <f t="shared" si="35"/>
        <v/>
      </c>
      <c r="Q219" s="32" t="str">
        <f>IF(OR(AND(A219="",B219=""),C219="",J219="" ), "",ROUND((((J219-(IF(I219&gt;0, I219,IF(OR(C219="B", C219= "S"), 'Adjustment Factors'!$C$28,IF(C219="H", 'Adjustment Factors'!$C$29,"Sex Req'd")))))/L219)*205)+IF(I219&gt;0, I219,IF(OR(C219="B", C219= "S"), 'Adjustment Factors'!$C$28,IF(C219="H", 'Adjustment Factors'!$C$29,"Sex Req'd")))+IF(OR(C219="B",C219="S"),LOOKUP(N219,'Adjustment Factors'!$B$7:$B$25,'Adjustment Factors'!$D$7:$D$25),IF(C219="H",LOOKUP(N219,'Adjustment Factors'!$B$7:$B$25,'Adjustment Factors'!$E$7:$E$25),"")),0))</f>
        <v/>
      </c>
      <c r="R219" s="31" t="str">
        <f t="shared" si="36"/>
        <v/>
      </c>
      <c r="S219" s="32" t="str">
        <f t="shared" si="38"/>
        <v/>
      </c>
      <c r="T219" s="31" t="str">
        <f t="shared" si="37"/>
        <v/>
      </c>
    </row>
    <row r="220" spans="1:20" x14ac:dyDescent="0.25">
      <c r="A220" s="27"/>
      <c r="B220" s="28"/>
      <c r="C220" s="28"/>
      <c r="D220" s="29"/>
      <c r="E220" s="30"/>
      <c r="F220" s="30"/>
      <c r="G220" s="29"/>
      <c r="H220" s="27"/>
      <c r="I220" s="27"/>
      <c r="J220" s="27"/>
      <c r="K220" s="27"/>
      <c r="L220" s="31" t="str">
        <f t="shared" si="32"/>
        <v/>
      </c>
      <c r="M220" s="31" t="str">
        <f t="shared" si="33"/>
        <v/>
      </c>
      <c r="N220" s="31" t="str">
        <f t="shared" si="34"/>
        <v/>
      </c>
      <c r="O220" s="32" t="str">
        <f>IF(AND(A220="",B220=""), "",IF(I220&gt;0, I220+LOOKUP(N220,'Adjustment Factors'!$B$7:$B$25,'Adjustment Factors'!$C$7:$C$25),IF(OR(C220="B", C220= "S"), 'Adjustment Factors'!$C$28,IF(C220="H", 'Adjustment Factors'!$C$29,"Sex Req'd"))))</f>
        <v/>
      </c>
      <c r="P220" s="31" t="str">
        <f t="shared" si="35"/>
        <v/>
      </c>
      <c r="Q220" s="32" t="str">
        <f>IF(OR(AND(A220="",B220=""),C220="",J220="" ), "",ROUND((((J220-(IF(I220&gt;0, I220,IF(OR(C220="B", C220= "S"), 'Adjustment Factors'!$C$28,IF(C220="H", 'Adjustment Factors'!$C$29,"Sex Req'd")))))/L220)*205)+IF(I220&gt;0, I220,IF(OR(C220="B", C220= "S"), 'Adjustment Factors'!$C$28,IF(C220="H", 'Adjustment Factors'!$C$29,"Sex Req'd")))+IF(OR(C220="B",C220="S"),LOOKUP(N220,'Adjustment Factors'!$B$7:$B$25,'Adjustment Factors'!$D$7:$D$25),IF(C220="H",LOOKUP(N220,'Adjustment Factors'!$B$7:$B$25,'Adjustment Factors'!$E$7:$E$25),"")),0))</f>
        <v/>
      </c>
      <c r="R220" s="31" t="str">
        <f t="shared" si="36"/>
        <v/>
      </c>
      <c r="S220" s="32" t="str">
        <f t="shared" si="38"/>
        <v/>
      </c>
      <c r="T220" s="31" t="str">
        <f t="shared" si="37"/>
        <v/>
      </c>
    </row>
    <row r="221" spans="1:20" x14ac:dyDescent="0.25">
      <c r="A221" s="27"/>
      <c r="B221" s="28"/>
      <c r="C221" s="28"/>
      <c r="D221" s="29"/>
      <c r="E221" s="30"/>
      <c r="F221" s="30"/>
      <c r="G221" s="29"/>
      <c r="H221" s="27"/>
      <c r="I221" s="27"/>
      <c r="J221" s="27"/>
      <c r="K221" s="27"/>
      <c r="L221" s="31" t="str">
        <f t="shared" si="32"/>
        <v/>
      </c>
      <c r="M221" s="31" t="str">
        <f t="shared" si="33"/>
        <v/>
      </c>
      <c r="N221" s="31" t="str">
        <f t="shared" si="34"/>
        <v/>
      </c>
      <c r="O221" s="32" t="str">
        <f>IF(AND(A221="",B221=""), "",IF(I221&gt;0, I221+LOOKUP(N221,'Adjustment Factors'!$B$7:$B$25,'Adjustment Factors'!$C$7:$C$25),IF(OR(C221="B", C221= "S"), 'Adjustment Factors'!$C$28,IF(C221="H", 'Adjustment Factors'!$C$29,"Sex Req'd"))))</f>
        <v/>
      </c>
      <c r="P221" s="31" t="str">
        <f t="shared" si="35"/>
        <v/>
      </c>
      <c r="Q221" s="32" t="str">
        <f>IF(OR(AND(A221="",B221=""),C221="",J221="" ), "",ROUND((((J221-(IF(I221&gt;0, I221,IF(OR(C221="B", C221= "S"), 'Adjustment Factors'!$C$28,IF(C221="H", 'Adjustment Factors'!$C$29,"Sex Req'd")))))/L221)*205)+IF(I221&gt;0, I221,IF(OR(C221="B", C221= "S"), 'Adjustment Factors'!$C$28,IF(C221="H", 'Adjustment Factors'!$C$29,"Sex Req'd")))+IF(OR(C221="B",C221="S"),LOOKUP(N221,'Adjustment Factors'!$B$7:$B$25,'Adjustment Factors'!$D$7:$D$25),IF(C221="H",LOOKUP(N221,'Adjustment Factors'!$B$7:$B$25,'Adjustment Factors'!$E$7:$E$25),"")),0))</f>
        <v/>
      </c>
      <c r="R221" s="31" t="str">
        <f t="shared" si="36"/>
        <v/>
      </c>
      <c r="S221" s="32" t="str">
        <f t="shared" si="38"/>
        <v/>
      </c>
      <c r="T221" s="31" t="str">
        <f t="shared" si="37"/>
        <v/>
      </c>
    </row>
    <row r="222" spans="1:20" x14ac:dyDescent="0.25">
      <c r="A222" s="27"/>
      <c r="B222" s="28"/>
      <c r="C222" s="28"/>
      <c r="D222" s="29"/>
      <c r="E222" s="30"/>
      <c r="F222" s="30"/>
      <c r="G222" s="29"/>
      <c r="H222" s="27"/>
      <c r="I222" s="27"/>
      <c r="J222" s="27"/>
      <c r="K222" s="27"/>
      <c r="L222" s="31" t="str">
        <f t="shared" si="32"/>
        <v/>
      </c>
      <c r="M222" s="31" t="str">
        <f t="shared" si="33"/>
        <v/>
      </c>
      <c r="N222" s="31" t="str">
        <f t="shared" si="34"/>
        <v/>
      </c>
      <c r="O222" s="32" t="str">
        <f>IF(AND(A222="",B222=""), "",IF(I222&gt;0, I222+LOOKUP(N222,'Adjustment Factors'!$B$7:$B$25,'Adjustment Factors'!$C$7:$C$25),IF(OR(C222="B", C222= "S"), 'Adjustment Factors'!$C$28,IF(C222="H", 'Adjustment Factors'!$C$29,"Sex Req'd"))))</f>
        <v/>
      </c>
      <c r="P222" s="31" t="str">
        <f t="shared" si="35"/>
        <v/>
      </c>
      <c r="Q222" s="32" t="str">
        <f>IF(OR(AND(A222="",B222=""),C222="",J222="" ), "",ROUND((((J222-(IF(I222&gt;0, I222,IF(OR(C222="B", C222= "S"), 'Adjustment Factors'!$C$28,IF(C222="H", 'Adjustment Factors'!$C$29,"Sex Req'd")))))/L222)*205)+IF(I222&gt;0, I222,IF(OR(C222="B", C222= "S"), 'Adjustment Factors'!$C$28,IF(C222="H", 'Adjustment Factors'!$C$29,"Sex Req'd")))+IF(OR(C222="B",C222="S"),LOOKUP(N222,'Adjustment Factors'!$B$7:$B$25,'Adjustment Factors'!$D$7:$D$25),IF(C222="H",LOOKUP(N222,'Adjustment Factors'!$B$7:$B$25,'Adjustment Factors'!$E$7:$E$25),"")),0))</f>
        <v/>
      </c>
      <c r="R222" s="31" t="str">
        <f t="shared" si="36"/>
        <v/>
      </c>
      <c r="S222" s="32" t="str">
        <f t="shared" si="38"/>
        <v/>
      </c>
      <c r="T222" s="31" t="str">
        <f t="shared" si="37"/>
        <v/>
      </c>
    </row>
    <row r="223" spans="1:20" x14ac:dyDescent="0.25">
      <c r="A223" s="27"/>
      <c r="B223" s="28"/>
      <c r="C223" s="28"/>
      <c r="D223" s="29"/>
      <c r="E223" s="30"/>
      <c r="F223" s="30"/>
      <c r="G223" s="29"/>
      <c r="H223" s="27"/>
      <c r="I223" s="27"/>
      <c r="J223" s="27"/>
      <c r="K223" s="27"/>
      <c r="L223" s="31" t="str">
        <f t="shared" si="32"/>
        <v/>
      </c>
      <c r="M223" s="31" t="str">
        <f t="shared" si="33"/>
        <v/>
      </c>
      <c r="N223" s="31" t="str">
        <f t="shared" si="34"/>
        <v/>
      </c>
      <c r="O223" s="32" t="str">
        <f>IF(AND(A223="",B223=""), "",IF(I223&gt;0, I223+LOOKUP(N223,'Adjustment Factors'!$B$7:$B$25,'Adjustment Factors'!$C$7:$C$25),IF(OR(C223="B", C223= "S"), 'Adjustment Factors'!$C$28,IF(C223="H", 'Adjustment Factors'!$C$29,"Sex Req'd"))))</f>
        <v/>
      </c>
      <c r="P223" s="31" t="str">
        <f t="shared" si="35"/>
        <v/>
      </c>
      <c r="Q223" s="32" t="str">
        <f>IF(OR(AND(A223="",B223=""),C223="",J223="" ), "",ROUND((((J223-(IF(I223&gt;0, I223,IF(OR(C223="B", C223= "S"), 'Adjustment Factors'!$C$28,IF(C223="H", 'Adjustment Factors'!$C$29,"Sex Req'd")))))/L223)*205)+IF(I223&gt;0, I223,IF(OR(C223="B", C223= "S"), 'Adjustment Factors'!$C$28,IF(C223="H", 'Adjustment Factors'!$C$29,"Sex Req'd")))+IF(OR(C223="B",C223="S"),LOOKUP(N223,'Adjustment Factors'!$B$7:$B$25,'Adjustment Factors'!$D$7:$D$25),IF(C223="H",LOOKUP(N223,'Adjustment Factors'!$B$7:$B$25,'Adjustment Factors'!$E$7:$E$25),"")),0))</f>
        <v/>
      </c>
      <c r="R223" s="31" t="str">
        <f t="shared" si="36"/>
        <v/>
      </c>
      <c r="S223" s="32" t="str">
        <f t="shared" si="38"/>
        <v/>
      </c>
      <c r="T223" s="31" t="str">
        <f t="shared" si="37"/>
        <v/>
      </c>
    </row>
    <row r="224" spans="1:20" x14ac:dyDescent="0.25">
      <c r="A224" s="27"/>
      <c r="B224" s="28"/>
      <c r="C224" s="28"/>
      <c r="D224" s="29"/>
      <c r="E224" s="30"/>
      <c r="F224" s="30"/>
      <c r="G224" s="29"/>
      <c r="H224" s="27"/>
      <c r="I224" s="27"/>
      <c r="J224" s="27"/>
      <c r="K224" s="27"/>
      <c r="L224" s="31" t="str">
        <f t="shared" si="32"/>
        <v/>
      </c>
      <c r="M224" s="31" t="str">
        <f t="shared" si="33"/>
        <v/>
      </c>
      <c r="N224" s="31" t="str">
        <f t="shared" si="34"/>
        <v/>
      </c>
      <c r="O224" s="32" t="str">
        <f>IF(AND(A224="",B224=""), "",IF(I224&gt;0, I224+LOOKUP(N224,'Adjustment Factors'!$B$7:$B$25,'Adjustment Factors'!$C$7:$C$25),IF(OR(C224="B", C224= "S"), 'Adjustment Factors'!$C$28,IF(C224="H", 'Adjustment Factors'!$C$29,"Sex Req'd"))))</f>
        <v/>
      </c>
      <c r="P224" s="31" t="str">
        <f t="shared" si="35"/>
        <v/>
      </c>
      <c r="Q224" s="32" t="str">
        <f>IF(OR(AND(A224="",B224=""),C224="",J224="" ), "",ROUND((((J224-(IF(I224&gt;0, I224,IF(OR(C224="B", C224= "S"), 'Adjustment Factors'!$C$28,IF(C224="H", 'Adjustment Factors'!$C$29,"Sex Req'd")))))/L224)*205)+IF(I224&gt;0, I224,IF(OR(C224="B", C224= "S"), 'Adjustment Factors'!$C$28,IF(C224="H", 'Adjustment Factors'!$C$29,"Sex Req'd")))+IF(OR(C224="B",C224="S"),LOOKUP(N224,'Adjustment Factors'!$B$7:$B$25,'Adjustment Factors'!$D$7:$D$25),IF(C224="H",LOOKUP(N224,'Adjustment Factors'!$B$7:$B$25,'Adjustment Factors'!$E$7:$E$25),"")),0))</f>
        <v/>
      </c>
      <c r="R224" s="31" t="str">
        <f t="shared" si="36"/>
        <v/>
      </c>
      <c r="S224" s="32" t="str">
        <f t="shared" si="38"/>
        <v/>
      </c>
      <c r="T224" s="31" t="str">
        <f t="shared" si="37"/>
        <v/>
      </c>
    </row>
    <row r="225" spans="1:20" x14ac:dyDescent="0.25">
      <c r="A225" s="27"/>
      <c r="B225" s="28"/>
      <c r="C225" s="28"/>
      <c r="D225" s="29"/>
      <c r="E225" s="30"/>
      <c r="F225" s="30"/>
      <c r="G225" s="29"/>
      <c r="H225" s="27"/>
      <c r="I225" s="27"/>
      <c r="J225" s="27"/>
      <c r="K225" s="27"/>
      <c r="L225" s="31" t="str">
        <f t="shared" si="32"/>
        <v/>
      </c>
      <c r="M225" s="31" t="str">
        <f t="shared" si="33"/>
        <v/>
      </c>
      <c r="N225" s="31" t="str">
        <f t="shared" si="34"/>
        <v/>
      </c>
      <c r="O225" s="32" t="str">
        <f>IF(AND(A225="",B225=""), "",IF(I225&gt;0, I225+LOOKUP(N225,'Adjustment Factors'!$B$7:$B$25,'Adjustment Factors'!$C$7:$C$25),IF(OR(C225="B", C225= "S"), 'Adjustment Factors'!$C$28,IF(C225="H", 'Adjustment Factors'!$C$29,"Sex Req'd"))))</f>
        <v/>
      </c>
      <c r="P225" s="31" t="str">
        <f t="shared" si="35"/>
        <v/>
      </c>
      <c r="Q225" s="32" t="str">
        <f>IF(OR(AND(A225="",B225=""),C225="",J225="" ), "",ROUND((((J225-(IF(I225&gt;0, I225,IF(OR(C225="B", C225= "S"), 'Adjustment Factors'!$C$28,IF(C225="H", 'Adjustment Factors'!$C$29,"Sex Req'd")))))/L225)*205)+IF(I225&gt;0, I225,IF(OR(C225="B", C225= "S"), 'Adjustment Factors'!$C$28,IF(C225="H", 'Adjustment Factors'!$C$29,"Sex Req'd")))+IF(OR(C225="B",C225="S"),LOOKUP(N225,'Adjustment Factors'!$B$7:$B$25,'Adjustment Factors'!$D$7:$D$25),IF(C225="H",LOOKUP(N225,'Adjustment Factors'!$B$7:$B$25,'Adjustment Factors'!$E$7:$E$25),"")),0))</f>
        <v/>
      </c>
      <c r="R225" s="31" t="str">
        <f t="shared" si="36"/>
        <v/>
      </c>
      <c r="S225" s="32" t="str">
        <f t="shared" si="38"/>
        <v/>
      </c>
      <c r="T225" s="31" t="str">
        <f t="shared" si="37"/>
        <v/>
      </c>
    </row>
    <row r="226" spans="1:20" x14ac:dyDescent="0.25">
      <c r="A226" s="27"/>
      <c r="B226" s="28"/>
      <c r="C226" s="28"/>
      <c r="D226" s="29"/>
      <c r="E226" s="30"/>
      <c r="F226" s="30"/>
      <c r="G226" s="29"/>
      <c r="H226" s="27"/>
      <c r="I226" s="27"/>
      <c r="J226" s="27"/>
      <c r="K226" s="27"/>
      <c r="L226" s="31" t="str">
        <f t="shared" si="32"/>
        <v/>
      </c>
      <c r="M226" s="31" t="str">
        <f t="shared" si="33"/>
        <v/>
      </c>
      <c r="N226" s="31" t="str">
        <f t="shared" si="34"/>
        <v/>
      </c>
      <c r="O226" s="32" t="str">
        <f>IF(AND(A226="",B226=""), "",IF(I226&gt;0, I226+LOOKUP(N226,'Adjustment Factors'!$B$7:$B$25,'Adjustment Factors'!$C$7:$C$25),IF(OR(C226="B", C226= "S"), 'Adjustment Factors'!$C$28,IF(C226="H", 'Adjustment Factors'!$C$29,"Sex Req'd"))))</f>
        <v/>
      </c>
      <c r="P226" s="31" t="str">
        <f t="shared" si="35"/>
        <v/>
      </c>
      <c r="Q226" s="32" t="str">
        <f>IF(OR(AND(A226="",B226=""),C226="",J226="" ), "",ROUND((((J226-(IF(I226&gt;0, I226,IF(OR(C226="B", C226= "S"), 'Adjustment Factors'!$C$28,IF(C226="H", 'Adjustment Factors'!$C$29,"Sex Req'd")))))/L226)*205)+IF(I226&gt;0, I226,IF(OR(C226="B", C226= "S"), 'Adjustment Factors'!$C$28,IF(C226="H", 'Adjustment Factors'!$C$29,"Sex Req'd")))+IF(OR(C226="B",C226="S"),LOOKUP(N226,'Adjustment Factors'!$B$7:$B$25,'Adjustment Factors'!$D$7:$D$25),IF(C226="H",LOOKUP(N226,'Adjustment Factors'!$B$7:$B$25,'Adjustment Factors'!$E$7:$E$25),"")),0))</f>
        <v/>
      </c>
      <c r="R226" s="31" t="str">
        <f t="shared" si="36"/>
        <v/>
      </c>
      <c r="S226" s="32" t="str">
        <f t="shared" si="38"/>
        <v/>
      </c>
      <c r="T226" s="31" t="str">
        <f t="shared" si="37"/>
        <v/>
      </c>
    </row>
    <row r="227" spans="1:20" x14ac:dyDescent="0.25">
      <c r="A227" s="27"/>
      <c r="B227" s="28"/>
      <c r="C227" s="28"/>
      <c r="D227" s="29"/>
      <c r="E227" s="30"/>
      <c r="F227" s="30"/>
      <c r="G227" s="29"/>
      <c r="H227" s="27"/>
      <c r="I227" s="27"/>
      <c r="J227" s="27"/>
      <c r="K227" s="27"/>
      <c r="L227" s="31" t="str">
        <f t="shared" si="32"/>
        <v/>
      </c>
      <c r="M227" s="31" t="str">
        <f t="shared" si="33"/>
        <v/>
      </c>
      <c r="N227" s="31" t="str">
        <f t="shared" si="34"/>
        <v/>
      </c>
      <c r="O227" s="32" t="str">
        <f>IF(AND(A227="",B227=""), "",IF(I227&gt;0, I227+LOOKUP(N227,'Adjustment Factors'!$B$7:$B$25,'Adjustment Factors'!$C$7:$C$25),IF(OR(C227="B", C227= "S"), 'Adjustment Factors'!$C$28,IF(C227="H", 'Adjustment Factors'!$C$29,"Sex Req'd"))))</f>
        <v/>
      </c>
      <c r="P227" s="31" t="str">
        <f t="shared" si="35"/>
        <v/>
      </c>
      <c r="Q227" s="32" t="str">
        <f>IF(OR(AND(A227="",B227=""),C227="",J227="" ), "",ROUND((((J227-(IF(I227&gt;0, I227,IF(OR(C227="B", C227= "S"), 'Adjustment Factors'!$C$28,IF(C227="H", 'Adjustment Factors'!$C$29,"Sex Req'd")))))/L227)*205)+IF(I227&gt;0, I227,IF(OR(C227="B", C227= "S"), 'Adjustment Factors'!$C$28,IF(C227="H", 'Adjustment Factors'!$C$29,"Sex Req'd")))+IF(OR(C227="B",C227="S"),LOOKUP(N227,'Adjustment Factors'!$B$7:$B$25,'Adjustment Factors'!$D$7:$D$25),IF(C227="H",LOOKUP(N227,'Adjustment Factors'!$B$7:$B$25,'Adjustment Factors'!$E$7:$E$25),"")),0))</f>
        <v/>
      </c>
      <c r="R227" s="31" t="str">
        <f t="shared" si="36"/>
        <v/>
      </c>
      <c r="S227" s="32" t="str">
        <f t="shared" si="38"/>
        <v/>
      </c>
      <c r="T227" s="31" t="str">
        <f t="shared" si="37"/>
        <v/>
      </c>
    </row>
    <row r="228" spans="1:20" x14ac:dyDescent="0.25">
      <c r="A228" s="27"/>
      <c r="B228" s="28"/>
      <c r="C228" s="28"/>
      <c r="D228" s="29"/>
      <c r="E228" s="30"/>
      <c r="F228" s="30"/>
      <c r="G228" s="29"/>
      <c r="H228" s="27"/>
      <c r="I228" s="27"/>
      <c r="J228" s="27"/>
      <c r="K228" s="27"/>
      <c r="L228" s="31" t="str">
        <f t="shared" si="32"/>
        <v/>
      </c>
      <c r="M228" s="31" t="str">
        <f t="shared" si="33"/>
        <v/>
      </c>
      <c r="N228" s="31" t="str">
        <f t="shared" si="34"/>
        <v/>
      </c>
      <c r="O228" s="32" t="str">
        <f>IF(AND(A228="",B228=""), "",IF(I228&gt;0, I228+LOOKUP(N228,'Adjustment Factors'!$B$7:$B$25,'Adjustment Factors'!$C$7:$C$25),IF(OR(C228="B", C228= "S"), 'Adjustment Factors'!$C$28,IF(C228="H", 'Adjustment Factors'!$C$29,"Sex Req'd"))))</f>
        <v/>
      </c>
      <c r="P228" s="31" t="str">
        <f t="shared" si="35"/>
        <v/>
      </c>
      <c r="Q228" s="32" t="str">
        <f>IF(OR(AND(A228="",B228=""),C228="",J228="" ), "",ROUND((((J228-(IF(I228&gt;0, I228,IF(OR(C228="B", C228= "S"), 'Adjustment Factors'!$C$28,IF(C228="H", 'Adjustment Factors'!$C$29,"Sex Req'd")))))/L228)*205)+IF(I228&gt;0, I228,IF(OR(C228="B", C228= "S"), 'Adjustment Factors'!$C$28,IF(C228="H", 'Adjustment Factors'!$C$29,"Sex Req'd")))+IF(OR(C228="B",C228="S"),LOOKUP(N228,'Adjustment Factors'!$B$7:$B$25,'Adjustment Factors'!$D$7:$D$25),IF(C228="H",LOOKUP(N228,'Adjustment Factors'!$B$7:$B$25,'Adjustment Factors'!$E$7:$E$25),"")),0))</f>
        <v/>
      </c>
      <c r="R228" s="31" t="str">
        <f t="shared" si="36"/>
        <v/>
      </c>
      <c r="S228" s="32" t="str">
        <f t="shared" si="38"/>
        <v/>
      </c>
      <c r="T228" s="31" t="str">
        <f t="shared" si="37"/>
        <v/>
      </c>
    </row>
    <row r="229" spans="1:20" x14ac:dyDescent="0.25">
      <c r="A229" s="27"/>
      <c r="B229" s="28"/>
      <c r="C229" s="28"/>
      <c r="D229" s="29"/>
      <c r="E229" s="30"/>
      <c r="F229" s="30"/>
      <c r="G229" s="29"/>
      <c r="H229" s="27"/>
      <c r="I229" s="27"/>
      <c r="J229" s="27"/>
      <c r="K229" s="27"/>
      <c r="L229" s="31" t="str">
        <f t="shared" si="32"/>
        <v/>
      </c>
      <c r="M229" s="31" t="str">
        <f t="shared" si="33"/>
        <v/>
      </c>
      <c r="N229" s="31" t="str">
        <f t="shared" si="34"/>
        <v/>
      </c>
      <c r="O229" s="32" t="str">
        <f>IF(AND(A229="",B229=""), "",IF(I229&gt;0, I229+LOOKUP(N229,'Adjustment Factors'!$B$7:$B$25,'Adjustment Factors'!$C$7:$C$25),IF(OR(C229="B", C229= "S"), 'Adjustment Factors'!$C$28,IF(C229="H", 'Adjustment Factors'!$C$29,"Sex Req'd"))))</f>
        <v/>
      </c>
      <c r="P229" s="31" t="str">
        <f t="shared" si="35"/>
        <v/>
      </c>
      <c r="Q229" s="32" t="str">
        <f>IF(OR(AND(A229="",B229=""),C229="",J229="" ), "",ROUND((((J229-(IF(I229&gt;0, I229,IF(OR(C229="B", C229= "S"), 'Adjustment Factors'!$C$28,IF(C229="H", 'Adjustment Factors'!$C$29,"Sex Req'd")))))/L229)*205)+IF(I229&gt;0, I229,IF(OR(C229="B", C229= "S"), 'Adjustment Factors'!$C$28,IF(C229="H", 'Adjustment Factors'!$C$29,"Sex Req'd")))+IF(OR(C229="B",C229="S"),LOOKUP(N229,'Adjustment Factors'!$B$7:$B$25,'Adjustment Factors'!$D$7:$D$25),IF(C229="H",LOOKUP(N229,'Adjustment Factors'!$B$7:$B$25,'Adjustment Factors'!$E$7:$E$25),"")),0))</f>
        <v/>
      </c>
      <c r="R229" s="31" t="str">
        <f t="shared" si="36"/>
        <v/>
      </c>
      <c r="S229" s="32" t="str">
        <f t="shared" si="38"/>
        <v/>
      </c>
      <c r="T229" s="31" t="str">
        <f t="shared" si="37"/>
        <v/>
      </c>
    </row>
    <row r="230" spans="1:20" x14ac:dyDescent="0.25">
      <c r="A230" s="27"/>
      <c r="B230" s="28"/>
      <c r="C230" s="28"/>
      <c r="D230" s="29"/>
      <c r="E230" s="30"/>
      <c r="F230" s="30"/>
      <c r="G230" s="29"/>
      <c r="H230" s="27"/>
      <c r="I230" s="27"/>
      <c r="J230" s="27"/>
      <c r="K230" s="27"/>
      <c r="L230" s="31" t="str">
        <f t="shared" si="32"/>
        <v/>
      </c>
      <c r="M230" s="31" t="str">
        <f t="shared" si="33"/>
        <v/>
      </c>
      <c r="N230" s="31" t="str">
        <f t="shared" si="34"/>
        <v/>
      </c>
      <c r="O230" s="32" t="str">
        <f>IF(AND(A230="",B230=""), "",IF(I230&gt;0, I230+LOOKUP(N230,'Adjustment Factors'!$B$7:$B$25,'Adjustment Factors'!$C$7:$C$25),IF(OR(C230="B", C230= "S"), 'Adjustment Factors'!$C$28,IF(C230="H", 'Adjustment Factors'!$C$29,"Sex Req'd"))))</f>
        <v/>
      </c>
      <c r="P230" s="31" t="str">
        <f t="shared" si="35"/>
        <v/>
      </c>
      <c r="Q230" s="32" t="str">
        <f>IF(OR(AND(A230="",B230=""),C230="",J230="" ), "",ROUND((((J230-(IF(I230&gt;0, I230,IF(OR(C230="B", C230= "S"), 'Adjustment Factors'!$C$28,IF(C230="H", 'Adjustment Factors'!$C$29,"Sex Req'd")))))/L230)*205)+IF(I230&gt;0, I230,IF(OR(C230="B", C230= "S"), 'Adjustment Factors'!$C$28,IF(C230="H", 'Adjustment Factors'!$C$29,"Sex Req'd")))+IF(OR(C230="B",C230="S"),LOOKUP(N230,'Adjustment Factors'!$B$7:$B$25,'Adjustment Factors'!$D$7:$D$25),IF(C230="H",LOOKUP(N230,'Adjustment Factors'!$B$7:$B$25,'Adjustment Factors'!$E$7:$E$25),"")),0))</f>
        <v/>
      </c>
      <c r="R230" s="31" t="str">
        <f t="shared" si="36"/>
        <v/>
      </c>
      <c r="S230" s="32" t="str">
        <f t="shared" si="38"/>
        <v/>
      </c>
      <c r="T230" s="31" t="str">
        <f t="shared" si="37"/>
        <v/>
      </c>
    </row>
    <row r="231" spans="1:20" x14ac:dyDescent="0.25">
      <c r="A231" s="27"/>
      <c r="B231" s="28"/>
      <c r="C231" s="28"/>
      <c r="D231" s="29"/>
      <c r="E231" s="30"/>
      <c r="F231" s="30"/>
      <c r="G231" s="29"/>
      <c r="H231" s="27"/>
      <c r="I231" s="27"/>
      <c r="J231" s="27"/>
      <c r="K231" s="27"/>
      <c r="L231" s="31" t="str">
        <f t="shared" si="32"/>
        <v/>
      </c>
      <c r="M231" s="31" t="str">
        <f t="shared" si="33"/>
        <v/>
      </c>
      <c r="N231" s="31" t="str">
        <f t="shared" si="34"/>
        <v/>
      </c>
      <c r="O231" s="32" t="str">
        <f>IF(AND(A231="",B231=""), "",IF(I231&gt;0, I231+LOOKUP(N231,'Adjustment Factors'!$B$7:$B$25,'Adjustment Factors'!$C$7:$C$25),IF(OR(C231="B", C231= "S"), 'Adjustment Factors'!$C$28,IF(C231="H", 'Adjustment Factors'!$C$29,"Sex Req'd"))))</f>
        <v/>
      </c>
      <c r="P231" s="31" t="str">
        <f t="shared" si="35"/>
        <v/>
      </c>
      <c r="Q231" s="32" t="str">
        <f>IF(OR(AND(A231="",B231=""),C231="",J231="" ), "",ROUND((((J231-(IF(I231&gt;0, I231,IF(OR(C231="B", C231= "S"), 'Adjustment Factors'!$C$28,IF(C231="H", 'Adjustment Factors'!$C$29,"Sex Req'd")))))/L231)*205)+IF(I231&gt;0, I231,IF(OR(C231="B", C231= "S"), 'Adjustment Factors'!$C$28,IF(C231="H", 'Adjustment Factors'!$C$29,"Sex Req'd")))+IF(OR(C231="B",C231="S"),LOOKUP(N231,'Adjustment Factors'!$B$7:$B$25,'Adjustment Factors'!$D$7:$D$25),IF(C231="H",LOOKUP(N231,'Adjustment Factors'!$B$7:$B$25,'Adjustment Factors'!$E$7:$E$25),"")),0))</f>
        <v/>
      </c>
      <c r="R231" s="31" t="str">
        <f t="shared" si="36"/>
        <v/>
      </c>
      <c r="S231" s="32" t="str">
        <f t="shared" si="38"/>
        <v/>
      </c>
      <c r="T231" s="31" t="str">
        <f t="shared" si="37"/>
        <v/>
      </c>
    </row>
    <row r="232" spans="1:20" x14ac:dyDescent="0.25">
      <c r="A232" s="27"/>
      <c r="B232" s="28"/>
      <c r="C232" s="28"/>
      <c r="D232" s="29"/>
      <c r="E232" s="30"/>
      <c r="F232" s="30"/>
      <c r="G232" s="29"/>
      <c r="H232" s="27"/>
      <c r="I232" s="27"/>
      <c r="J232" s="27"/>
      <c r="K232" s="27"/>
      <c r="L232" s="31" t="str">
        <f t="shared" si="32"/>
        <v/>
      </c>
      <c r="M232" s="31" t="str">
        <f t="shared" si="33"/>
        <v/>
      </c>
      <c r="N232" s="31" t="str">
        <f t="shared" si="34"/>
        <v/>
      </c>
      <c r="O232" s="32" t="str">
        <f>IF(AND(A232="",B232=""), "",IF(I232&gt;0, I232+LOOKUP(N232,'Adjustment Factors'!$B$7:$B$25,'Adjustment Factors'!$C$7:$C$25),IF(OR(C232="B", C232= "S"), 'Adjustment Factors'!$C$28,IF(C232="H", 'Adjustment Factors'!$C$29,"Sex Req'd"))))</f>
        <v/>
      </c>
      <c r="P232" s="31" t="str">
        <f t="shared" si="35"/>
        <v/>
      </c>
      <c r="Q232" s="32" t="str">
        <f>IF(OR(AND(A232="",B232=""),C232="",J232="" ), "",ROUND((((J232-(IF(I232&gt;0, I232,IF(OR(C232="B", C232= "S"), 'Adjustment Factors'!$C$28,IF(C232="H", 'Adjustment Factors'!$C$29,"Sex Req'd")))))/L232)*205)+IF(I232&gt;0, I232,IF(OR(C232="B", C232= "S"), 'Adjustment Factors'!$C$28,IF(C232="H", 'Adjustment Factors'!$C$29,"Sex Req'd")))+IF(OR(C232="B",C232="S"),LOOKUP(N232,'Adjustment Factors'!$B$7:$B$25,'Adjustment Factors'!$D$7:$D$25),IF(C232="H",LOOKUP(N232,'Adjustment Factors'!$B$7:$B$25,'Adjustment Factors'!$E$7:$E$25),"")),0))</f>
        <v/>
      </c>
      <c r="R232" s="31" t="str">
        <f t="shared" si="36"/>
        <v/>
      </c>
      <c r="S232" s="32" t="str">
        <f t="shared" si="38"/>
        <v/>
      </c>
      <c r="T232" s="31" t="str">
        <f t="shared" si="37"/>
        <v/>
      </c>
    </row>
    <row r="233" spans="1:20" x14ac:dyDescent="0.25">
      <c r="A233" s="27"/>
      <c r="B233" s="28"/>
      <c r="C233" s="28"/>
      <c r="D233" s="29"/>
      <c r="E233" s="30"/>
      <c r="F233" s="30"/>
      <c r="G233" s="29"/>
      <c r="H233" s="27"/>
      <c r="I233" s="27"/>
      <c r="J233" s="27"/>
      <c r="K233" s="27"/>
      <c r="L233" s="31" t="str">
        <f t="shared" si="32"/>
        <v/>
      </c>
      <c r="M233" s="31" t="str">
        <f t="shared" si="33"/>
        <v/>
      </c>
      <c r="N233" s="31" t="str">
        <f t="shared" si="34"/>
        <v/>
      </c>
      <c r="O233" s="32" t="str">
        <f>IF(AND(A233="",B233=""), "",IF(I233&gt;0, I233+LOOKUP(N233,'Adjustment Factors'!$B$7:$B$25,'Adjustment Factors'!$C$7:$C$25),IF(OR(C233="B", C233= "S"), 'Adjustment Factors'!$C$28,IF(C233="H", 'Adjustment Factors'!$C$29,"Sex Req'd"))))</f>
        <v/>
      </c>
      <c r="P233" s="31" t="str">
        <f t="shared" si="35"/>
        <v/>
      </c>
      <c r="Q233" s="32" t="str">
        <f>IF(OR(AND(A233="",B233=""),C233="",J233="" ), "",ROUND((((J233-(IF(I233&gt;0, I233,IF(OR(C233="B", C233= "S"), 'Adjustment Factors'!$C$28,IF(C233="H", 'Adjustment Factors'!$C$29,"Sex Req'd")))))/L233)*205)+IF(I233&gt;0, I233,IF(OR(C233="B", C233= "S"), 'Adjustment Factors'!$C$28,IF(C233="H", 'Adjustment Factors'!$C$29,"Sex Req'd")))+IF(OR(C233="B",C233="S"),LOOKUP(N233,'Adjustment Factors'!$B$7:$B$25,'Adjustment Factors'!$D$7:$D$25),IF(C233="H",LOOKUP(N233,'Adjustment Factors'!$B$7:$B$25,'Adjustment Factors'!$E$7:$E$25),"")),0))</f>
        <v/>
      </c>
      <c r="R233" s="31" t="str">
        <f t="shared" si="36"/>
        <v/>
      </c>
      <c r="S233" s="32" t="str">
        <f t="shared" si="38"/>
        <v/>
      </c>
      <c r="T233" s="31" t="str">
        <f t="shared" si="37"/>
        <v/>
      </c>
    </row>
    <row r="234" spans="1:20" x14ac:dyDescent="0.25">
      <c r="A234" s="27"/>
      <c r="B234" s="28"/>
      <c r="C234" s="28"/>
      <c r="D234" s="29"/>
      <c r="E234" s="30"/>
      <c r="F234" s="30"/>
      <c r="G234" s="29"/>
      <c r="H234" s="27"/>
      <c r="I234" s="27"/>
      <c r="J234" s="27"/>
      <c r="K234" s="27"/>
      <c r="L234" s="31" t="str">
        <f t="shared" si="32"/>
        <v/>
      </c>
      <c r="M234" s="31" t="str">
        <f t="shared" si="33"/>
        <v/>
      </c>
      <c r="N234" s="31" t="str">
        <f t="shared" si="34"/>
        <v/>
      </c>
      <c r="O234" s="32" t="str">
        <f>IF(AND(A234="",B234=""), "",IF(I234&gt;0, I234+LOOKUP(N234,'Adjustment Factors'!$B$7:$B$25,'Adjustment Factors'!$C$7:$C$25),IF(OR(C234="B", C234= "S"), 'Adjustment Factors'!$C$28,IF(C234="H", 'Adjustment Factors'!$C$29,"Sex Req'd"))))</f>
        <v/>
      </c>
      <c r="P234" s="31" t="str">
        <f t="shared" si="35"/>
        <v/>
      </c>
      <c r="Q234" s="32" t="str">
        <f>IF(OR(AND(A234="",B234=""),C234="",J234="" ), "",ROUND((((J234-(IF(I234&gt;0, I234,IF(OR(C234="B", C234= "S"), 'Adjustment Factors'!$C$28,IF(C234="H", 'Adjustment Factors'!$C$29,"Sex Req'd")))))/L234)*205)+IF(I234&gt;0, I234,IF(OR(C234="B", C234= "S"), 'Adjustment Factors'!$C$28,IF(C234="H", 'Adjustment Factors'!$C$29,"Sex Req'd")))+IF(OR(C234="B",C234="S"),LOOKUP(N234,'Adjustment Factors'!$B$7:$B$25,'Adjustment Factors'!$D$7:$D$25),IF(C234="H",LOOKUP(N234,'Adjustment Factors'!$B$7:$B$25,'Adjustment Factors'!$E$7:$E$25),"")),0))</f>
        <v/>
      </c>
      <c r="R234" s="31" t="str">
        <f t="shared" si="36"/>
        <v/>
      </c>
      <c r="S234" s="32" t="str">
        <f t="shared" si="38"/>
        <v/>
      </c>
      <c r="T234" s="31" t="str">
        <f t="shared" si="37"/>
        <v/>
      </c>
    </row>
    <row r="235" spans="1:20" x14ac:dyDescent="0.25">
      <c r="A235" s="27"/>
      <c r="B235" s="28"/>
      <c r="C235" s="28"/>
      <c r="D235" s="29"/>
      <c r="E235" s="30"/>
      <c r="F235" s="30"/>
      <c r="G235" s="29"/>
      <c r="H235" s="27"/>
      <c r="I235" s="27"/>
      <c r="J235" s="27"/>
      <c r="K235" s="27"/>
      <c r="L235" s="31" t="str">
        <f t="shared" si="32"/>
        <v/>
      </c>
      <c r="M235" s="31" t="str">
        <f t="shared" si="33"/>
        <v/>
      </c>
      <c r="N235" s="31" t="str">
        <f t="shared" si="34"/>
        <v/>
      </c>
      <c r="O235" s="32" t="str">
        <f>IF(AND(A235="",B235=""), "",IF(I235&gt;0, I235+LOOKUP(N235,'Adjustment Factors'!$B$7:$B$25,'Adjustment Factors'!$C$7:$C$25),IF(OR(C235="B", C235= "S"), 'Adjustment Factors'!$C$28,IF(C235="H", 'Adjustment Factors'!$C$29,"Sex Req'd"))))</f>
        <v/>
      </c>
      <c r="P235" s="31" t="str">
        <f t="shared" si="35"/>
        <v/>
      </c>
      <c r="Q235" s="32" t="str">
        <f>IF(OR(AND(A235="",B235=""),C235="",J235="" ), "",ROUND((((J235-(IF(I235&gt;0, I235,IF(OR(C235="B", C235= "S"), 'Adjustment Factors'!$C$28,IF(C235="H", 'Adjustment Factors'!$C$29,"Sex Req'd")))))/L235)*205)+IF(I235&gt;0, I235,IF(OR(C235="B", C235= "S"), 'Adjustment Factors'!$C$28,IF(C235="H", 'Adjustment Factors'!$C$29,"Sex Req'd")))+IF(OR(C235="B",C235="S"),LOOKUP(N235,'Adjustment Factors'!$B$7:$B$25,'Adjustment Factors'!$D$7:$D$25),IF(C235="H",LOOKUP(N235,'Adjustment Factors'!$B$7:$B$25,'Adjustment Factors'!$E$7:$E$25),"")),0))</f>
        <v/>
      </c>
      <c r="R235" s="31" t="str">
        <f t="shared" si="36"/>
        <v/>
      </c>
      <c r="S235" s="32" t="str">
        <f t="shared" si="38"/>
        <v/>
      </c>
      <c r="T235" s="31" t="str">
        <f t="shared" si="37"/>
        <v/>
      </c>
    </row>
    <row r="236" spans="1:20" x14ac:dyDescent="0.25">
      <c r="A236" s="27"/>
      <c r="B236" s="28"/>
      <c r="C236" s="28"/>
      <c r="D236" s="29"/>
      <c r="E236" s="30"/>
      <c r="F236" s="30"/>
      <c r="G236" s="29"/>
      <c r="H236" s="27"/>
      <c r="I236" s="27"/>
      <c r="J236" s="27"/>
      <c r="K236" s="27"/>
      <c r="L236" s="31" t="str">
        <f t="shared" si="32"/>
        <v/>
      </c>
      <c r="M236" s="31" t="str">
        <f t="shared" si="33"/>
        <v/>
      </c>
      <c r="N236" s="31" t="str">
        <f t="shared" si="34"/>
        <v/>
      </c>
      <c r="O236" s="32" t="str">
        <f>IF(AND(A236="",B236=""), "",IF(I236&gt;0, I236+LOOKUP(N236,'Adjustment Factors'!$B$7:$B$25,'Adjustment Factors'!$C$7:$C$25),IF(OR(C236="B", C236= "S"), 'Adjustment Factors'!$C$28,IF(C236="H", 'Adjustment Factors'!$C$29,"Sex Req'd"))))</f>
        <v/>
      </c>
      <c r="P236" s="31" t="str">
        <f t="shared" si="35"/>
        <v/>
      </c>
      <c r="Q236" s="32" t="str">
        <f>IF(OR(AND(A236="",B236=""),C236="",J236="" ), "",ROUND((((J236-(IF(I236&gt;0, I236,IF(OR(C236="B", C236= "S"), 'Adjustment Factors'!$C$28,IF(C236="H", 'Adjustment Factors'!$C$29,"Sex Req'd")))))/L236)*205)+IF(I236&gt;0, I236,IF(OR(C236="B", C236= "S"), 'Adjustment Factors'!$C$28,IF(C236="H", 'Adjustment Factors'!$C$29,"Sex Req'd")))+IF(OR(C236="B",C236="S"),LOOKUP(N236,'Adjustment Factors'!$B$7:$B$25,'Adjustment Factors'!$D$7:$D$25),IF(C236="H",LOOKUP(N236,'Adjustment Factors'!$B$7:$B$25,'Adjustment Factors'!$E$7:$E$25),"")),0))</f>
        <v/>
      </c>
      <c r="R236" s="31" t="str">
        <f t="shared" si="36"/>
        <v/>
      </c>
      <c r="S236" s="32" t="str">
        <f t="shared" si="38"/>
        <v/>
      </c>
      <c r="T236" s="31" t="str">
        <f t="shared" si="37"/>
        <v/>
      </c>
    </row>
    <row r="237" spans="1:20" x14ac:dyDescent="0.25">
      <c r="A237" s="27"/>
      <c r="B237" s="28"/>
      <c r="C237" s="28"/>
      <c r="D237" s="29"/>
      <c r="E237" s="30"/>
      <c r="F237" s="30"/>
      <c r="G237" s="29"/>
      <c r="H237" s="27"/>
      <c r="I237" s="27"/>
      <c r="J237" s="27"/>
      <c r="K237" s="27"/>
      <c r="L237" s="31" t="str">
        <f t="shared" si="32"/>
        <v/>
      </c>
      <c r="M237" s="31" t="str">
        <f t="shared" si="33"/>
        <v/>
      </c>
      <c r="N237" s="31" t="str">
        <f t="shared" si="34"/>
        <v/>
      </c>
      <c r="O237" s="32" t="str">
        <f>IF(AND(A237="",B237=""), "",IF(I237&gt;0, I237+LOOKUP(N237,'Adjustment Factors'!$B$7:$B$25,'Adjustment Factors'!$C$7:$C$25),IF(OR(C237="B", C237= "S"), 'Adjustment Factors'!$C$28,IF(C237="H", 'Adjustment Factors'!$C$29,"Sex Req'd"))))</f>
        <v/>
      </c>
      <c r="P237" s="31" t="str">
        <f t="shared" si="35"/>
        <v/>
      </c>
      <c r="Q237" s="32" t="str">
        <f>IF(OR(AND(A237="",B237=""),C237="",J237="" ), "",ROUND((((J237-(IF(I237&gt;0, I237,IF(OR(C237="B", C237= "S"), 'Adjustment Factors'!$C$28,IF(C237="H", 'Adjustment Factors'!$C$29,"Sex Req'd")))))/L237)*205)+IF(I237&gt;0, I237,IF(OR(C237="B", C237= "S"), 'Adjustment Factors'!$C$28,IF(C237="H", 'Adjustment Factors'!$C$29,"Sex Req'd")))+IF(OR(C237="B",C237="S"),LOOKUP(N237,'Adjustment Factors'!$B$7:$B$25,'Adjustment Factors'!$D$7:$D$25),IF(C237="H",LOOKUP(N237,'Adjustment Factors'!$B$7:$B$25,'Adjustment Factors'!$E$7:$E$25),"")),0))</f>
        <v/>
      </c>
      <c r="R237" s="31" t="str">
        <f t="shared" si="36"/>
        <v/>
      </c>
      <c r="S237" s="32" t="str">
        <f t="shared" si="38"/>
        <v/>
      </c>
      <c r="T237" s="31" t="str">
        <f t="shared" si="37"/>
        <v/>
      </c>
    </row>
    <row r="238" spans="1:20" x14ac:dyDescent="0.25">
      <c r="A238" s="27"/>
      <c r="B238" s="28"/>
      <c r="C238" s="28"/>
      <c r="D238" s="29"/>
      <c r="E238" s="30"/>
      <c r="F238" s="30"/>
      <c r="G238" s="29"/>
      <c r="H238" s="27"/>
      <c r="I238" s="27"/>
      <c r="J238" s="27"/>
      <c r="K238" s="27"/>
      <c r="L238" s="31" t="str">
        <f t="shared" si="32"/>
        <v/>
      </c>
      <c r="M238" s="31" t="str">
        <f t="shared" si="33"/>
        <v/>
      </c>
      <c r="N238" s="31" t="str">
        <f t="shared" si="34"/>
        <v/>
      </c>
      <c r="O238" s="32" t="str">
        <f>IF(AND(A238="",B238=""), "",IF(I238&gt;0, I238+LOOKUP(N238,'Adjustment Factors'!$B$7:$B$25,'Adjustment Factors'!$C$7:$C$25),IF(OR(C238="B", C238= "S"), 'Adjustment Factors'!$C$28,IF(C238="H", 'Adjustment Factors'!$C$29,"Sex Req'd"))))</f>
        <v/>
      </c>
      <c r="P238" s="31" t="str">
        <f t="shared" si="35"/>
        <v/>
      </c>
      <c r="Q238" s="32" t="str">
        <f>IF(OR(AND(A238="",B238=""),C238="",J238="" ), "",ROUND((((J238-(IF(I238&gt;0, I238,IF(OR(C238="B", C238= "S"), 'Adjustment Factors'!$C$28,IF(C238="H", 'Adjustment Factors'!$C$29,"Sex Req'd")))))/L238)*205)+IF(I238&gt;0, I238,IF(OR(C238="B", C238= "S"), 'Adjustment Factors'!$C$28,IF(C238="H", 'Adjustment Factors'!$C$29,"Sex Req'd")))+IF(OR(C238="B",C238="S"),LOOKUP(N238,'Adjustment Factors'!$B$7:$B$25,'Adjustment Factors'!$D$7:$D$25),IF(C238="H",LOOKUP(N238,'Adjustment Factors'!$B$7:$B$25,'Adjustment Factors'!$E$7:$E$25),"")),0))</f>
        <v/>
      </c>
      <c r="R238" s="31" t="str">
        <f t="shared" si="36"/>
        <v/>
      </c>
      <c r="S238" s="32" t="str">
        <f t="shared" si="38"/>
        <v/>
      </c>
      <c r="T238" s="31" t="str">
        <f t="shared" si="37"/>
        <v/>
      </c>
    </row>
    <row r="239" spans="1:20" x14ac:dyDescent="0.25">
      <c r="A239" s="27"/>
      <c r="B239" s="28"/>
      <c r="C239" s="28"/>
      <c r="D239" s="29"/>
      <c r="E239" s="30"/>
      <c r="F239" s="30"/>
      <c r="G239" s="29"/>
      <c r="H239" s="27"/>
      <c r="I239" s="27"/>
      <c r="J239" s="27"/>
      <c r="K239" s="27"/>
      <c r="L239" s="31" t="str">
        <f t="shared" si="32"/>
        <v/>
      </c>
      <c r="M239" s="31" t="str">
        <f t="shared" si="33"/>
        <v/>
      </c>
      <c r="N239" s="31" t="str">
        <f t="shared" si="34"/>
        <v/>
      </c>
      <c r="O239" s="32" t="str">
        <f>IF(AND(A239="",B239=""), "",IF(I239&gt;0, I239+LOOKUP(N239,'Adjustment Factors'!$B$7:$B$25,'Adjustment Factors'!$C$7:$C$25),IF(OR(C239="B", C239= "S"), 'Adjustment Factors'!$C$28,IF(C239="H", 'Adjustment Factors'!$C$29,"Sex Req'd"))))</f>
        <v/>
      </c>
      <c r="P239" s="31" t="str">
        <f t="shared" si="35"/>
        <v/>
      </c>
      <c r="Q239" s="32" t="str">
        <f>IF(OR(AND(A239="",B239=""),C239="",J239="" ), "",ROUND((((J239-(IF(I239&gt;0, I239,IF(OR(C239="B", C239= "S"), 'Adjustment Factors'!$C$28,IF(C239="H", 'Adjustment Factors'!$C$29,"Sex Req'd")))))/L239)*205)+IF(I239&gt;0, I239,IF(OR(C239="B", C239= "S"), 'Adjustment Factors'!$C$28,IF(C239="H", 'Adjustment Factors'!$C$29,"Sex Req'd")))+IF(OR(C239="B",C239="S"),LOOKUP(N239,'Adjustment Factors'!$B$7:$B$25,'Adjustment Factors'!$D$7:$D$25),IF(C239="H",LOOKUP(N239,'Adjustment Factors'!$B$7:$B$25,'Adjustment Factors'!$E$7:$E$25),"")),0))</f>
        <v/>
      </c>
      <c r="R239" s="31" t="str">
        <f t="shared" si="36"/>
        <v/>
      </c>
      <c r="S239" s="32" t="str">
        <f t="shared" si="38"/>
        <v/>
      </c>
      <c r="T239" s="31" t="str">
        <f t="shared" si="37"/>
        <v/>
      </c>
    </row>
    <row r="240" spans="1:20" x14ac:dyDescent="0.25">
      <c r="A240" s="27"/>
      <c r="B240" s="28"/>
      <c r="C240" s="28"/>
      <c r="D240" s="29"/>
      <c r="E240" s="30"/>
      <c r="F240" s="30"/>
      <c r="G240" s="29"/>
      <c r="H240" s="27"/>
      <c r="I240" s="27"/>
      <c r="J240" s="27"/>
      <c r="K240" s="27"/>
      <c r="L240" s="31" t="str">
        <f t="shared" si="32"/>
        <v/>
      </c>
      <c r="M240" s="31" t="str">
        <f t="shared" si="33"/>
        <v/>
      </c>
      <c r="N240" s="31" t="str">
        <f t="shared" si="34"/>
        <v/>
      </c>
      <c r="O240" s="32" t="str">
        <f>IF(AND(A240="",B240=""), "",IF(I240&gt;0, I240+LOOKUP(N240,'Adjustment Factors'!$B$7:$B$25,'Adjustment Factors'!$C$7:$C$25),IF(OR(C240="B", C240= "S"), 'Adjustment Factors'!$C$28,IF(C240="H", 'Adjustment Factors'!$C$29,"Sex Req'd"))))</f>
        <v/>
      </c>
      <c r="P240" s="31" t="str">
        <f t="shared" si="35"/>
        <v/>
      </c>
      <c r="Q240" s="32" t="str">
        <f>IF(OR(AND(A240="",B240=""),C240="",J240="" ), "",ROUND((((J240-(IF(I240&gt;0, I240,IF(OR(C240="B", C240= "S"), 'Adjustment Factors'!$C$28,IF(C240="H", 'Adjustment Factors'!$C$29,"Sex Req'd")))))/L240)*205)+IF(I240&gt;0, I240,IF(OR(C240="B", C240= "S"), 'Adjustment Factors'!$C$28,IF(C240="H", 'Adjustment Factors'!$C$29,"Sex Req'd")))+IF(OR(C240="B",C240="S"),LOOKUP(N240,'Adjustment Factors'!$B$7:$B$25,'Adjustment Factors'!$D$7:$D$25),IF(C240="H",LOOKUP(N240,'Adjustment Factors'!$B$7:$B$25,'Adjustment Factors'!$E$7:$E$25),"")),0))</f>
        <v/>
      </c>
      <c r="R240" s="31" t="str">
        <f t="shared" si="36"/>
        <v/>
      </c>
      <c r="S240" s="32" t="str">
        <f t="shared" si="38"/>
        <v/>
      </c>
      <c r="T240" s="31" t="str">
        <f t="shared" si="37"/>
        <v/>
      </c>
    </row>
    <row r="241" spans="1:20" x14ac:dyDescent="0.25">
      <c r="A241" s="27"/>
      <c r="B241" s="28"/>
      <c r="C241" s="28"/>
      <c r="D241" s="29"/>
      <c r="E241" s="30"/>
      <c r="F241" s="30"/>
      <c r="G241" s="29"/>
      <c r="H241" s="27"/>
      <c r="I241" s="27"/>
      <c r="J241" s="27"/>
      <c r="K241" s="27"/>
      <c r="L241" s="31" t="str">
        <f t="shared" si="32"/>
        <v/>
      </c>
      <c r="M241" s="31" t="str">
        <f t="shared" si="33"/>
        <v/>
      </c>
      <c r="N241" s="31" t="str">
        <f t="shared" si="34"/>
        <v/>
      </c>
      <c r="O241" s="32" t="str">
        <f>IF(AND(A241="",B241=""), "",IF(I241&gt;0, I241+LOOKUP(N241,'Adjustment Factors'!$B$7:$B$25,'Adjustment Factors'!$C$7:$C$25),IF(OR(C241="B", C241= "S"), 'Adjustment Factors'!$C$28,IF(C241="H", 'Adjustment Factors'!$C$29,"Sex Req'd"))))</f>
        <v/>
      </c>
      <c r="P241" s="31" t="str">
        <f t="shared" si="35"/>
        <v/>
      </c>
      <c r="Q241" s="32" t="str">
        <f>IF(OR(AND(A241="",B241=""),C241="",J241="" ), "",ROUND((((J241-(IF(I241&gt;0, I241,IF(OR(C241="B", C241= "S"), 'Adjustment Factors'!$C$28,IF(C241="H", 'Adjustment Factors'!$C$29,"Sex Req'd")))))/L241)*205)+IF(I241&gt;0, I241,IF(OR(C241="B", C241= "S"), 'Adjustment Factors'!$C$28,IF(C241="H", 'Adjustment Factors'!$C$29,"Sex Req'd")))+IF(OR(C241="B",C241="S"),LOOKUP(N241,'Adjustment Factors'!$B$7:$B$25,'Adjustment Factors'!$D$7:$D$25),IF(C241="H",LOOKUP(N241,'Adjustment Factors'!$B$7:$B$25,'Adjustment Factors'!$E$7:$E$25),"")),0))</f>
        <v/>
      </c>
      <c r="R241" s="31" t="str">
        <f t="shared" si="36"/>
        <v/>
      </c>
      <c r="S241" s="32" t="str">
        <f t="shared" si="38"/>
        <v/>
      </c>
      <c r="T241" s="31" t="str">
        <f t="shared" si="37"/>
        <v/>
      </c>
    </row>
    <row r="242" spans="1:20" x14ac:dyDescent="0.25">
      <c r="A242" s="27"/>
      <c r="B242" s="28"/>
      <c r="C242" s="28"/>
      <c r="D242" s="29"/>
      <c r="E242" s="30"/>
      <c r="F242" s="30"/>
      <c r="G242" s="29"/>
      <c r="H242" s="27"/>
      <c r="I242" s="27"/>
      <c r="J242" s="27"/>
      <c r="K242" s="27"/>
      <c r="L242" s="31" t="str">
        <f t="shared" si="32"/>
        <v/>
      </c>
      <c r="M242" s="31" t="str">
        <f t="shared" si="33"/>
        <v/>
      </c>
      <c r="N242" s="31" t="str">
        <f t="shared" si="34"/>
        <v/>
      </c>
      <c r="O242" s="32" t="str">
        <f>IF(AND(A242="",B242=""), "",IF(I242&gt;0, I242+LOOKUP(N242,'Adjustment Factors'!$B$7:$B$25,'Adjustment Factors'!$C$7:$C$25),IF(OR(C242="B", C242= "S"), 'Adjustment Factors'!$C$28,IF(C242="H", 'Adjustment Factors'!$C$29,"Sex Req'd"))))</f>
        <v/>
      </c>
      <c r="P242" s="31" t="str">
        <f t="shared" si="35"/>
        <v/>
      </c>
      <c r="Q242" s="32" t="str">
        <f>IF(OR(AND(A242="",B242=""),C242="",J242="" ), "",ROUND((((J242-(IF(I242&gt;0, I242,IF(OR(C242="B", C242= "S"), 'Adjustment Factors'!$C$28,IF(C242="H", 'Adjustment Factors'!$C$29,"Sex Req'd")))))/L242)*205)+IF(I242&gt;0, I242,IF(OR(C242="B", C242= "S"), 'Adjustment Factors'!$C$28,IF(C242="H", 'Adjustment Factors'!$C$29,"Sex Req'd")))+IF(OR(C242="B",C242="S"),LOOKUP(N242,'Adjustment Factors'!$B$7:$B$25,'Adjustment Factors'!$D$7:$D$25),IF(C242="H",LOOKUP(N242,'Adjustment Factors'!$B$7:$B$25,'Adjustment Factors'!$E$7:$E$25),"")),0))</f>
        <v/>
      </c>
      <c r="R242" s="31" t="str">
        <f t="shared" si="36"/>
        <v/>
      </c>
      <c r="S242" s="32" t="str">
        <f t="shared" si="38"/>
        <v/>
      </c>
      <c r="T242" s="31" t="str">
        <f t="shared" si="37"/>
        <v/>
      </c>
    </row>
    <row r="243" spans="1:20" x14ac:dyDescent="0.25">
      <c r="A243" s="27"/>
      <c r="B243" s="28"/>
      <c r="C243" s="28"/>
      <c r="D243" s="29"/>
      <c r="E243" s="30"/>
      <c r="F243" s="30"/>
      <c r="G243" s="29"/>
      <c r="H243" s="27"/>
      <c r="I243" s="27"/>
      <c r="J243" s="27"/>
      <c r="K243" s="27"/>
      <c r="L243" s="31" t="str">
        <f t="shared" si="32"/>
        <v/>
      </c>
      <c r="M243" s="31" t="str">
        <f t="shared" si="33"/>
        <v/>
      </c>
      <c r="N243" s="31" t="str">
        <f t="shared" si="34"/>
        <v/>
      </c>
      <c r="O243" s="32" t="str">
        <f>IF(AND(A243="",B243=""), "",IF(I243&gt;0, I243+LOOKUP(N243,'Adjustment Factors'!$B$7:$B$25,'Adjustment Factors'!$C$7:$C$25),IF(OR(C243="B", C243= "S"), 'Adjustment Factors'!$C$28,IF(C243="H", 'Adjustment Factors'!$C$29,"Sex Req'd"))))</f>
        <v/>
      </c>
      <c r="P243" s="31" t="str">
        <f t="shared" si="35"/>
        <v/>
      </c>
      <c r="Q243" s="32" t="str">
        <f>IF(OR(AND(A243="",B243=""),C243="",J243="" ), "",ROUND((((J243-(IF(I243&gt;0, I243,IF(OR(C243="B", C243= "S"), 'Adjustment Factors'!$C$28,IF(C243="H", 'Adjustment Factors'!$C$29,"Sex Req'd")))))/L243)*205)+IF(I243&gt;0, I243,IF(OR(C243="B", C243= "S"), 'Adjustment Factors'!$C$28,IF(C243="H", 'Adjustment Factors'!$C$29,"Sex Req'd")))+IF(OR(C243="B",C243="S"),LOOKUP(N243,'Adjustment Factors'!$B$7:$B$25,'Adjustment Factors'!$D$7:$D$25),IF(C243="H",LOOKUP(N243,'Adjustment Factors'!$B$7:$B$25,'Adjustment Factors'!$E$7:$E$25),"")),0))</f>
        <v/>
      </c>
      <c r="R243" s="31" t="str">
        <f t="shared" si="36"/>
        <v/>
      </c>
      <c r="S243" s="32" t="str">
        <f t="shared" si="38"/>
        <v/>
      </c>
      <c r="T243" s="31" t="str">
        <f t="shared" si="37"/>
        <v/>
      </c>
    </row>
    <row r="244" spans="1:20" x14ac:dyDescent="0.25">
      <c r="A244" s="27"/>
      <c r="B244" s="28"/>
      <c r="C244" s="28"/>
      <c r="D244" s="29"/>
      <c r="E244" s="30"/>
      <c r="F244" s="30"/>
      <c r="G244" s="29"/>
      <c r="H244" s="27"/>
      <c r="I244" s="27"/>
      <c r="J244" s="27"/>
      <c r="K244" s="27"/>
      <c r="L244" s="31" t="str">
        <f t="shared" si="32"/>
        <v/>
      </c>
      <c r="M244" s="31" t="str">
        <f t="shared" si="33"/>
        <v/>
      </c>
      <c r="N244" s="31" t="str">
        <f t="shared" si="34"/>
        <v/>
      </c>
      <c r="O244" s="32" t="str">
        <f>IF(AND(A244="",B244=""), "",IF(I244&gt;0, I244+LOOKUP(N244,'Adjustment Factors'!$B$7:$B$25,'Adjustment Factors'!$C$7:$C$25),IF(OR(C244="B", C244= "S"), 'Adjustment Factors'!$C$28,IF(C244="H", 'Adjustment Factors'!$C$29,"Sex Req'd"))))</f>
        <v/>
      </c>
      <c r="P244" s="31" t="str">
        <f t="shared" si="35"/>
        <v/>
      </c>
      <c r="Q244" s="32" t="str">
        <f>IF(OR(AND(A244="",B244=""),C244="",J244="" ), "",ROUND((((J244-(IF(I244&gt;0, I244,IF(OR(C244="B", C244= "S"), 'Adjustment Factors'!$C$28,IF(C244="H", 'Adjustment Factors'!$C$29,"Sex Req'd")))))/L244)*205)+IF(I244&gt;0, I244,IF(OR(C244="B", C244= "S"), 'Adjustment Factors'!$C$28,IF(C244="H", 'Adjustment Factors'!$C$29,"Sex Req'd")))+IF(OR(C244="B",C244="S"),LOOKUP(N244,'Adjustment Factors'!$B$7:$B$25,'Adjustment Factors'!$D$7:$D$25),IF(C244="H",LOOKUP(N244,'Adjustment Factors'!$B$7:$B$25,'Adjustment Factors'!$E$7:$E$25),"")),0))</f>
        <v/>
      </c>
      <c r="R244" s="31" t="str">
        <f t="shared" si="36"/>
        <v/>
      </c>
      <c r="S244" s="32" t="str">
        <f t="shared" si="38"/>
        <v/>
      </c>
      <c r="T244" s="31" t="str">
        <f t="shared" si="37"/>
        <v/>
      </c>
    </row>
    <row r="245" spans="1:20" x14ac:dyDescent="0.25">
      <c r="A245" s="27"/>
      <c r="B245" s="28"/>
      <c r="C245" s="28"/>
      <c r="D245" s="29"/>
      <c r="E245" s="30"/>
      <c r="F245" s="30"/>
      <c r="G245" s="29"/>
      <c r="H245" s="27"/>
      <c r="I245" s="27"/>
      <c r="J245" s="27"/>
      <c r="K245" s="27"/>
      <c r="L245" s="31" t="str">
        <f t="shared" si="32"/>
        <v/>
      </c>
      <c r="M245" s="31" t="str">
        <f t="shared" si="33"/>
        <v/>
      </c>
      <c r="N245" s="31" t="str">
        <f t="shared" si="34"/>
        <v/>
      </c>
      <c r="O245" s="32" t="str">
        <f>IF(AND(A245="",B245=""), "",IF(I245&gt;0, I245+LOOKUP(N245,'Adjustment Factors'!$B$7:$B$25,'Adjustment Factors'!$C$7:$C$25),IF(OR(C245="B", C245= "S"), 'Adjustment Factors'!$C$28,IF(C245="H", 'Adjustment Factors'!$C$29,"Sex Req'd"))))</f>
        <v/>
      </c>
      <c r="P245" s="31" t="str">
        <f t="shared" si="35"/>
        <v/>
      </c>
      <c r="Q245" s="32" t="str">
        <f>IF(OR(AND(A245="",B245=""),C245="",J245="" ), "",ROUND((((J245-(IF(I245&gt;0, I245,IF(OR(C245="B", C245= "S"), 'Adjustment Factors'!$C$28,IF(C245="H", 'Adjustment Factors'!$C$29,"Sex Req'd")))))/L245)*205)+IF(I245&gt;0, I245,IF(OR(C245="B", C245= "S"), 'Adjustment Factors'!$C$28,IF(C245="H", 'Adjustment Factors'!$C$29,"Sex Req'd")))+IF(OR(C245="B",C245="S"),LOOKUP(N245,'Adjustment Factors'!$B$7:$B$25,'Adjustment Factors'!$D$7:$D$25),IF(C245="H",LOOKUP(N245,'Adjustment Factors'!$B$7:$B$25,'Adjustment Factors'!$E$7:$E$25),"")),0))</f>
        <v/>
      </c>
      <c r="R245" s="31" t="str">
        <f t="shared" si="36"/>
        <v/>
      </c>
      <c r="S245" s="32" t="str">
        <f t="shared" si="38"/>
        <v/>
      </c>
      <c r="T245" s="31" t="str">
        <f t="shared" si="37"/>
        <v/>
      </c>
    </row>
    <row r="246" spans="1:20" x14ac:dyDescent="0.25">
      <c r="A246" s="27"/>
      <c r="B246" s="28"/>
      <c r="C246" s="28"/>
      <c r="D246" s="29"/>
      <c r="E246" s="30"/>
      <c r="F246" s="30"/>
      <c r="G246" s="29"/>
      <c r="H246" s="27"/>
      <c r="I246" s="27"/>
      <c r="J246" s="27"/>
      <c r="K246" s="27"/>
      <c r="L246" s="31" t="str">
        <f t="shared" si="32"/>
        <v/>
      </c>
      <c r="M246" s="31" t="str">
        <f t="shared" si="33"/>
        <v/>
      </c>
      <c r="N246" s="31" t="str">
        <f t="shared" si="34"/>
        <v/>
      </c>
      <c r="O246" s="32" t="str">
        <f>IF(AND(A246="",B246=""), "",IF(I246&gt;0, I246+LOOKUP(N246,'Adjustment Factors'!$B$7:$B$25,'Adjustment Factors'!$C$7:$C$25),IF(OR(C246="B", C246= "S"), 'Adjustment Factors'!$C$28,IF(C246="H", 'Adjustment Factors'!$C$29,"Sex Req'd"))))</f>
        <v/>
      </c>
      <c r="P246" s="31" t="str">
        <f t="shared" si="35"/>
        <v/>
      </c>
      <c r="Q246" s="32" t="str">
        <f>IF(OR(AND(A246="",B246=""),C246="",J246="" ), "",ROUND((((J246-(IF(I246&gt;0, I246,IF(OR(C246="B", C246= "S"), 'Adjustment Factors'!$C$28,IF(C246="H", 'Adjustment Factors'!$C$29,"Sex Req'd")))))/L246)*205)+IF(I246&gt;0, I246,IF(OR(C246="B", C246= "S"), 'Adjustment Factors'!$C$28,IF(C246="H", 'Adjustment Factors'!$C$29,"Sex Req'd")))+IF(OR(C246="B",C246="S"),LOOKUP(N246,'Adjustment Factors'!$B$7:$B$25,'Adjustment Factors'!$D$7:$D$25),IF(C246="H",LOOKUP(N246,'Adjustment Factors'!$B$7:$B$25,'Adjustment Factors'!$E$7:$E$25),"")),0))</f>
        <v/>
      </c>
      <c r="R246" s="31" t="str">
        <f t="shared" si="36"/>
        <v/>
      </c>
      <c r="S246" s="32" t="str">
        <f t="shared" si="38"/>
        <v/>
      </c>
      <c r="T246" s="31" t="str">
        <f t="shared" si="37"/>
        <v/>
      </c>
    </row>
    <row r="247" spans="1:20" x14ac:dyDescent="0.25">
      <c r="A247" s="27"/>
      <c r="B247" s="28"/>
      <c r="C247" s="28"/>
      <c r="D247" s="29"/>
      <c r="E247" s="30"/>
      <c r="F247" s="30"/>
      <c r="G247" s="29"/>
      <c r="H247" s="27"/>
      <c r="I247" s="27"/>
      <c r="J247" s="27"/>
      <c r="K247" s="27"/>
      <c r="L247" s="31" t="str">
        <f t="shared" si="32"/>
        <v/>
      </c>
      <c r="M247" s="31" t="str">
        <f t="shared" si="33"/>
        <v/>
      </c>
      <c r="N247" s="31" t="str">
        <f t="shared" si="34"/>
        <v/>
      </c>
      <c r="O247" s="32" t="str">
        <f>IF(AND(A247="",B247=""), "",IF(I247&gt;0, I247+LOOKUP(N247,'Adjustment Factors'!$B$7:$B$25,'Adjustment Factors'!$C$7:$C$25),IF(OR(C247="B", C247= "S"), 'Adjustment Factors'!$C$28,IF(C247="H", 'Adjustment Factors'!$C$29,"Sex Req'd"))))</f>
        <v/>
      </c>
      <c r="P247" s="31" t="str">
        <f t="shared" si="35"/>
        <v/>
      </c>
      <c r="Q247" s="32" t="str">
        <f>IF(OR(AND(A247="",B247=""),C247="",J247="" ), "",ROUND((((J247-(IF(I247&gt;0, I247,IF(OR(C247="B", C247= "S"), 'Adjustment Factors'!$C$28,IF(C247="H", 'Adjustment Factors'!$C$29,"Sex Req'd")))))/L247)*205)+IF(I247&gt;0, I247,IF(OR(C247="B", C247= "S"), 'Adjustment Factors'!$C$28,IF(C247="H", 'Adjustment Factors'!$C$29,"Sex Req'd")))+IF(OR(C247="B",C247="S"),LOOKUP(N247,'Adjustment Factors'!$B$7:$B$25,'Adjustment Factors'!$D$7:$D$25),IF(C247="H",LOOKUP(N247,'Adjustment Factors'!$B$7:$B$25,'Adjustment Factors'!$E$7:$E$25),"")),0))</f>
        <v/>
      </c>
      <c r="R247" s="31" t="str">
        <f t="shared" si="36"/>
        <v/>
      </c>
      <c r="S247" s="32" t="str">
        <f t="shared" si="38"/>
        <v/>
      </c>
      <c r="T247" s="31" t="str">
        <f t="shared" si="37"/>
        <v/>
      </c>
    </row>
    <row r="248" spans="1:20" x14ac:dyDescent="0.25">
      <c r="A248" s="27"/>
      <c r="B248" s="28"/>
      <c r="C248" s="28"/>
      <c r="D248" s="29"/>
      <c r="E248" s="30"/>
      <c r="F248" s="30"/>
      <c r="G248" s="29"/>
      <c r="H248" s="27"/>
      <c r="I248" s="27"/>
      <c r="J248" s="27"/>
      <c r="K248" s="27"/>
      <c r="L248" s="31" t="str">
        <f t="shared" ref="L248:L311" si="39">IF(OR(D248="",$D$8=""), "",IF(AND(($D$8-D248)&gt;=160,($D$8-D248)&lt;=250),($D$8-D248),"Out of Range"))</f>
        <v/>
      </c>
      <c r="M248" s="31" t="str">
        <f t="shared" ref="M248:M311" si="40">IF(OR(D248="",$D$9=""), "",IF(AND(($D$9-D248)&gt;=320,($D$9-D248)&lt;=410),($D$9-D248),"Out of Range"))</f>
        <v/>
      </c>
      <c r="N248" s="31" t="str">
        <f t="shared" ref="N248:N311" si="41">IF(D248="","",IF(G248&lt;&gt;"",IF((D248-G248)&lt; 640, 1, IF(AND((D248-G248)&gt;639, (D248-G248)&lt;730), 2, INT((D248-G248)/365))),IF(H248&gt;0,H248,"Dam Age Rqd")))</f>
        <v/>
      </c>
      <c r="O248" s="32" t="str">
        <f>IF(AND(A248="",B248=""), "",IF(I248&gt;0, I248+LOOKUP(N248,'Adjustment Factors'!$B$7:$B$25,'Adjustment Factors'!$C$7:$C$25),IF(OR(C248="B", C248= "S"), 'Adjustment Factors'!$C$28,IF(C248="H", 'Adjustment Factors'!$C$29,"Sex Req'd"))))</f>
        <v/>
      </c>
      <c r="P248" s="31" t="str">
        <f t="shared" si="35"/>
        <v/>
      </c>
      <c r="Q248" s="32" t="str">
        <f>IF(OR(AND(A248="",B248=""),C248="",J248="" ), "",ROUND((((J248-(IF(I248&gt;0, I248,IF(OR(C248="B", C248= "S"), 'Adjustment Factors'!$C$28,IF(C248="H", 'Adjustment Factors'!$C$29,"Sex Req'd")))))/L248)*205)+IF(I248&gt;0, I248,IF(OR(C248="B", C248= "S"), 'Adjustment Factors'!$C$28,IF(C248="H", 'Adjustment Factors'!$C$29,"Sex Req'd")))+IF(OR(C248="B",C248="S"),LOOKUP(N248,'Adjustment Factors'!$B$7:$B$25,'Adjustment Factors'!$D$7:$D$25),IF(C248="H",LOOKUP(N248,'Adjustment Factors'!$B$7:$B$25,'Adjustment Factors'!$E$7:$E$25),"")),0))</f>
        <v/>
      </c>
      <c r="R248" s="31" t="str">
        <f t="shared" si="36"/>
        <v/>
      </c>
      <c r="S248" s="32" t="str">
        <f t="shared" si="38"/>
        <v/>
      </c>
      <c r="T248" s="31" t="str">
        <f t="shared" si="37"/>
        <v/>
      </c>
    </row>
    <row r="249" spans="1:20" x14ac:dyDescent="0.25">
      <c r="A249" s="27"/>
      <c r="B249" s="28"/>
      <c r="C249" s="28"/>
      <c r="D249" s="29"/>
      <c r="E249" s="30"/>
      <c r="F249" s="30"/>
      <c r="G249" s="29"/>
      <c r="H249" s="27"/>
      <c r="I249" s="27"/>
      <c r="J249" s="27"/>
      <c r="K249" s="27"/>
      <c r="L249" s="31" t="str">
        <f t="shared" si="39"/>
        <v/>
      </c>
      <c r="M249" s="31" t="str">
        <f t="shared" si="40"/>
        <v/>
      </c>
      <c r="N249" s="31" t="str">
        <f t="shared" si="41"/>
        <v/>
      </c>
      <c r="O249" s="32" t="str">
        <f>IF(AND(A249="",B249=""), "",IF(I249&gt;0, I249+LOOKUP(N249,'Adjustment Factors'!$B$7:$B$25,'Adjustment Factors'!$C$7:$C$25),IF(OR(C249="B", C249= "S"), 'Adjustment Factors'!$C$28,IF(C249="H", 'Adjustment Factors'!$C$29,"Sex Req'd"))))</f>
        <v/>
      </c>
      <c r="P249" s="31" t="str">
        <f t="shared" si="35"/>
        <v/>
      </c>
      <c r="Q249" s="32" t="str">
        <f>IF(OR(AND(A249="",B249=""),C249="",J249="" ), "",ROUND((((J249-(IF(I249&gt;0, I249,IF(OR(C249="B", C249= "S"), 'Adjustment Factors'!$C$28,IF(C249="H", 'Adjustment Factors'!$C$29,"Sex Req'd")))))/L249)*205)+IF(I249&gt;0, I249,IF(OR(C249="B", C249= "S"), 'Adjustment Factors'!$C$28,IF(C249="H", 'Adjustment Factors'!$C$29,"Sex Req'd")))+IF(OR(C249="B",C249="S"),LOOKUP(N249,'Adjustment Factors'!$B$7:$B$25,'Adjustment Factors'!$D$7:$D$25),IF(C249="H",LOOKUP(N249,'Adjustment Factors'!$B$7:$B$25,'Adjustment Factors'!$E$7:$E$25),"")),0))</f>
        <v/>
      </c>
      <c r="R249" s="31" t="str">
        <f t="shared" si="36"/>
        <v/>
      </c>
      <c r="S249" s="32" t="str">
        <f t="shared" si="38"/>
        <v/>
      </c>
      <c r="T249" s="31" t="str">
        <f t="shared" si="37"/>
        <v/>
      </c>
    </row>
    <row r="250" spans="1:20" x14ac:dyDescent="0.25">
      <c r="A250" s="27"/>
      <c r="B250" s="28"/>
      <c r="C250" s="28"/>
      <c r="D250" s="29"/>
      <c r="E250" s="30"/>
      <c r="F250" s="30"/>
      <c r="G250" s="29"/>
      <c r="H250" s="27"/>
      <c r="I250" s="27"/>
      <c r="J250" s="27"/>
      <c r="K250" s="27"/>
      <c r="L250" s="31" t="str">
        <f t="shared" si="39"/>
        <v/>
      </c>
      <c r="M250" s="31" t="str">
        <f t="shared" si="40"/>
        <v/>
      </c>
      <c r="N250" s="31" t="str">
        <f t="shared" si="41"/>
        <v/>
      </c>
      <c r="O250" s="32" t="str">
        <f>IF(AND(A250="",B250=""), "",IF(I250&gt;0, I250+LOOKUP(N250,'Adjustment Factors'!$B$7:$B$25,'Adjustment Factors'!$C$7:$C$25),IF(OR(C250="B", C250= "S"), 'Adjustment Factors'!$C$28,IF(C250="H", 'Adjustment Factors'!$C$29,"Sex Req'd"))))</f>
        <v/>
      </c>
      <c r="P250" s="31" t="str">
        <f t="shared" si="35"/>
        <v/>
      </c>
      <c r="Q250" s="32" t="str">
        <f>IF(OR(AND(A250="",B250=""),C250="",J250="" ), "",ROUND((((J250-(IF(I250&gt;0, I250,IF(OR(C250="B", C250= "S"), 'Adjustment Factors'!$C$28,IF(C250="H", 'Adjustment Factors'!$C$29,"Sex Req'd")))))/L250)*205)+IF(I250&gt;0, I250,IF(OR(C250="B", C250= "S"), 'Adjustment Factors'!$C$28,IF(C250="H", 'Adjustment Factors'!$C$29,"Sex Req'd")))+IF(OR(C250="B",C250="S"),LOOKUP(N250,'Adjustment Factors'!$B$7:$B$25,'Adjustment Factors'!$D$7:$D$25),IF(C250="H",LOOKUP(N250,'Adjustment Factors'!$B$7:$B$25,'Adjustment Factors'!$E$7:$E$25),"")),0))</f>
        <v/>
      </c>
      <c r="R250" s="31" t="str">
        <f t="shared" si="36"/>
        <v/>
      </c>
      <c r="S250" s="32" t="str">
        <f t="shared" si="38"/>
        <v/>
      </c>
      <c r="T250" s="31" t="str">
        <f t="shared" si="37"/>
        <v/>
      </c>
    </row>
    <row r="251" spans="1:20" x14ac:dyDescent="0.25">
      <c r="A251" s="27"/>
      <c r="B251" s="28"/>
      <c r="C251" s="28"/>
      <c r="D251" s="29"/>
      <c r="E251" s="30"/>
      <c r="F251" s="30"/>
      <c r="G251" s="29"/>
      <c r="H251" s="27"/>
      <c r="I251" s="27"/>
      <c r="J251" s="27"/>
      <c r="K251" s="27"/>
      <c r="L251" s="31" t="str">
        <f t="shared" si="39"/>
        <v/>
      </c>
      <c r="M251" s="31" t="str">
        <f t="shared" si="40"/>
        <v/>
      </c>
      <c r="N251" s="31" t="str">
        <f t="shared" si="41"/>
        <v/>
      </c>
      <c r="O251" s="32" t="str">
        <f>IF(AND(A251="",B251=""), "",IF(I251&gt;0, I251+LOOKUP(N251,'Adjustment Factors'!$B$7:$B$25,'Adjustment Factors'!$C$7:$C$25),IF(OR(C251="B", C251= "S"), 'Adjustment Factors'!$C$28,IF(C251="H", 'Adjustment Factors'!$C$29,"Sex Req'd"))))</f>
        <v/>
      </c>
      <c r="P251" s="31" t="str">
        <f t="shared" ref="P251:P314" si="42">IF(O251="","",O251/$O$12*100)</f>
        <v/>
      </c>
      <c r="Q251" s="32" t="str">
        <f>IF(OR(AND(A251="",B251=""),C251="",J251="" ), "",ROUND((((J251-(IF(I251&gt;0, I251,IF(OR(C251="B", C251= "S"), 'Adjustment Factors'!$C$28,IF(C251="H", 'Adjustment Factors'!$C$29,"Sex Req'd")))))/L251)*205)+IF(I251&gt;0, I251,IF(OR(C251="B", C251= "S"), 'Adjustment Factors'!$C$28,IF(C251="H", 'Adjustment Factors'!$C$29,"Sex Req'd")))+IF(OR(C251="B",C251="S"),LOOKUP(N251,'Adjustment Factors'!$B$7:$B$25,'Adjustment Factors'!$D$7:$D$25),IF(C251="H",LOOKUP(N251,'Adjustment Factors'!$B$7:$B$25,'Adjustment Factors'!$E$7:$E$25),"")),0))</f>
        <v/>
      </c>
      <c r="R251" s="31" t="str">
        <f t="shared" ref="R251:R314" si="43">IF(Q251="","",Q251/$Q$12*100)</f>
        <v/>
      </c>
      <c r="S251" s="32" t="str">
        <f t="shared" si="38"/>
        <v/>
      </c>
      <c r="T251" s="31" t="str">
        <f t="shared" ref="T251:T314" si="44">IF(S251="","",S251/$S$12*100)</f>
        <v/>
      </c>
    </row>
    <row r="252" spans="1:20" x14ac:dyDescent="0.25">
      <c r="A252" s="27"/>
      <c r="B252" s="28"/>
      <c r="C252" s="28"/>
      <c r="D252" s="29"/>
      <c r="E252" s="30"/>
      <c r="F252" s="30"/>
      <c r="G252" s="29"/>
      <c r="H252" s="27"/>
      <c r="I252" s="27"/>
      <c r="J252" s="27"/>
      <c r="K252" s="27"/>
      <c r="L252" s="31" t="str">
        <f t="shared" si="39"/>
        <v/>
      </c>
      <c r="M252" s="31" t="str">
        <f t="shared" si="40"/>
        <v/>
      </c>
      <c r="N252" s="31" t="str">
        <f t="shared" si="41"/>
        <v/>
      </c>
      <c r="O252" s="32" t="str">
        <f>IF(AND(A252="",B252=""), "",IF(I252&gt;0, I252+LOOKUP(N252,'Adjustment Factors'!$B$7:$B$25,'Adjustment Factors'!$C$7:$C$25),IF(OR(C252="B", C252= "S"), 'Adjustment Factors'!$C$28,IF(C252="H", 'Adjustment Factors'!$C$29,"Sex Req'd"))))</f>
        <v/>
      </c>
      <c r="P252" s="31" t="str">
        <f t="shared" si="42"/>
        <v/>
      </c>
      <c r="Q252" s="32" t="str">
        <f>IF(OR(AND(A252="",B252=""),C252="",J252="" ), "",ROUND((((J252-(IF(I252&gt;0, I252,IF(OR(C252="B", C252= "S"), 'Adjustment Factors'!$C$28,IF(C252="H", 'Adjustment Factors'!$C$29,"Sex Req'd")))))/L252)*205)+IF(I252&gt;0, I252,IF(OR(C252="B", C252= "S"), 'Adjustment Factors'!$C$28,IF(C252="H", 'Adjustment Factors'!$C$29,"Sex Req'd")))+IF(OR(C252="B",C252="S"),LOOKUP(N252,'Adjustment Factors'!$B$7:$B$25,'Adjustment Factors'!$D$7:$D$25),IF(C252="H",LOOKUP(N252,'Adjustment Factors'!$B$7:$B$25,'Adjustment Factors'!$E$7:$E$25),"")),0))</f>
        <v/>
      </c>
      <c r="R252" s="31" t="str">
        <f t="shared" si="43"/>
        <v/>
      </c>
      <c r="S252" s="32" t="str">
        <f t="shared" si="38"/>
        <v/>
      </c>
      <c r="T252" s="31" t="str">
        <f t="shared" si="44"/>
        <v/>
      </c>
    </row>
    <row r="253" spans="1:20" x14ac:dyDescent="0.25">
      <c r="A253" s="27"/>
      <c r="B253" s="28"/>
      <c r="C253" s="28"/>
      <c r="D253" s="29"/>
      <c r="E253" s="30"/>
      <c r="F253" s="30"/>
      <c r="G253" s="29"/>
      <c r="H253" s="27"/>
      <c r="I253" s="27"/>
      <c r="J253" s="27"/>
      <c r="K253" s="27"/>
      <c r="L253" s="31" t="str">
        <f t="shared" si="39"/>
        <v/>
      </c>
      <c r="M253" s="31" t="str">
        <f t="shared" si="40"/>
        <v/>
      </c>
      <c r="N253" s="31" t="str">
        <f t="shared" si="41"/>
        <v/>
      </c>
      <c r="O253" s="32" t="str">
        <f>IF(AND(A253="",B253=""), "",IF(I253&gt;0, I253+LOOKUP(N253,'Adjustment Factors'!$B$7:$B$25,'Adjustment Factors'!$C$7:$C$25),IF(OR(C253="B", C253= "S"), 'Adjustment Factors'!$C$28,IF(C253="H", 'Adjustment Factors'!$C$29,"Sex Req'd"))))</f>
        <v/>
      </c>
      <c r="P253" s="31" t="str">
        <f t="shared" si="42"/>
        <v/>
      </c>
      <c r="Q253" s="32" t="str">
        <f>IF(OR(AND(A253="",B253=""),C253="",J253="" ), "",ROUND((((J253-(IF(I253&gt;0, I253,IF(OR(C253="B", C253= "S"), 'Adjustment Factors'!$C$28,IF(C253="H", 'Adjustment Factors'!$C$29,"Sex Req'd")))))/L253)*205)+IF(I253&gt;0, I253,IF(OR(C253="B", C253= "S"), 'Adjustment Factors'!$C$28,IF(C253="H", 'Adjustment Factors'!$C$29,"Sex Req'd")))+IF(OR(C253="B",C253="S"),LOOKUP(N253,'Adjustment Factors'!$B$7:$B$25,'Adjustment Factors'!$D$7:$D$25),IF(C253="H",LOOKUP(N253,'Adjustment Factors'!$B$7:$B$25,'Adjustment Factors'!$E$7:$E$25),"")),0))</f>
        <v/>
      </c>
      <c r="R253" s="31" t="str">
        <f t="shared" si="43"/>
        <v/>
      </c>
      <c r="S253" s="32" t="str">
        <f t="shared" si="38"/>
        <v/>
      </c>
      <c r="T253" s="31" t="str">
        <f t="shared" si="44"/>
        <v/>
      </c>
    </row>
    <row r="254" spans="1:20" x14ac:dyDescent="0.25">
      <c r="A254" s="27"/>
      <c r="B254" s="28"/>
      <c r="C254" s="28"/>
      <c r="D254" s="29"/>
      <c r="E254" s="30"/>
      <c r="F254" s="30"/>
      <c r="G254" s="29"/>
      <c r="H254" s="27"/>
      <c r="I254" s="27"/>
      <c r="J254" s="27"/>
      <c r="K254" s="27"/>
      <c r="L254" s="31" t="str">
        <f t="shared" si="39"/>
        <v/>
      </c>
      <c r="M254" s="31" t="str">
        <f t="shared" si="40"/>
        <v/>
      </c>
      <c r="N254" s="31" t="str">
        <f t="shared" si="41"/>
        <v/>
      </c>
      <c r="O254" s="32" t="str">
        <f>IF(AND(A254="",B254=""), "",IF(I254&gt;0, I254+LOOKUP(N254,'Adjustment Factors'!$B$7:$B$25,'Adjustment Factors'!$C$7:$C$25),IF(OR(C254="B", C254= "S"), 'Adjustment Factors'!$C$28,IF(C254="H", 'Adjustment Factors'!$C$29,"Sex Req'd"))))</f>
        <v/>
      </c>
      <c r="P254" s="31" t="str">
        <f t="shared" si="42"/>
        <v/>
      </c>
      <c r="Q254" s="32" t="str">
        <f>IF(OR(AND(A254="",B254=""),C254="",J254="" ), "",ROUND((((J254-(IF(I254&gt;0, I254,IF(OR(C254="B", C254= "S"), 'Adjustment Factors'!$C$28,IF(C254="H", 'Adjustment Factors'!$C$29,"Sex Req'd")))))/L254)*205)+IF(I254&gt;0, I254,IF(OR(C254="B", C254= "S"), 'Adjustment Factors'!$C$28,IF(C254="H", 'Adjustment Factors'!$C$29,"Sex Req'd")))+IF(OR(C254="B",C254="S"),LOOKUP(N254,'Adjustment Factors'!$B$7:$B$25,'Adjustment Factors'!$D$7:$D$25),IF(C254="H",LOOKUP(N254,'Adjustment Factors'!$B$7:$B$25,'Adjustment Factors'!$E$7:$E$25),"")),0))</f>
        <v/>
      </c>
      <c r="R254" s="31" t="str">
        <f t="shared" si="43"/>
        <v/>
      </c>
      <c r="S254" s="32" t="str">
        <f t="shared" si="38"/>
        <v/>
      </c>
      <c r="T254" s="31" t="str">
        <f t="shared" si="44"/>
        <v/>
      </c>
    </row>
    <row r="255" spans="1:20" x14ac:dyDescent="0.25">
      <c r="A255" s="27"/>
      <c r="B255" s="28"/>
      <c r="C255" s="28"/>
      <c r="D255" s="29"/>
      <c r="E255" s="30"/>
      <c r="F255" s="30"/>
      <c r="G255" s="29"/>
      <c r="H255" s="27"/>
      <c r="I255" s="27"/>
      <c r="J255" s="27"/>
      <c r="K255" s="27"/>
      <c r="L255" s="31" t="str">
        <f t="shared" si="39"/>
        <v/>
      </c>
      <c r="M255" s="31" t="str">
        <f t="shared" si="40"/>
        <v/>
      </c>
      <c r="N255" s="31" t="str">
        <f t="shared" si="41"/>
        <v/>
      </c>
      <c r="O255" s="32" t="str">
        <f>IF(AND(A255="",B255=""), "",IF(I255&gt;0, I255+LOOKUP(N255,'Adjustment Factors'!$B$7:$B$25,'Adjustment Factors'!$C$7:$C$25),IF(OR(C255="B", C255= "S"), 'Adjustment Factors'!$C$28,IF(C255="H", 'Adjustment Factors'!$C$29,"Sex Req'd"))))</f>
        <v/>
      </c>
      <c r="P255" s="31" t="str">
        <f t="shared" si="42"/>
        <v/>
      </c>
      <c r="Q255" s="32" t="str">
        <f>IF(OR(AND(A255="",B255=""),C255="",J255="" ), "",ROUND((((J255-(IF(I255&gt;0, I255,IF(OR(C255="B", C255= "S"), 'Adjustment Factors'!$C$28,IF(C255="H", 'Adjustment Factors'!$C$29,"Sex Req'd")))))/L255)*205)+IF(I255&gt;0, I255,IF(OR(C255="B", C255= "S"), 'Adjustment Factors'!$C$28,IF(C255="H", 'Adjustment Factors'!$C$29,"Sex Req'd")))+IF(OR(C255="B",C255="S"),LOOKUP(N255,'Adjustment Factors'!$B$7:$B$25,'Adjustment Factors'!$D$7:$D$25),IF(C255="H",LOOKUP(N255,'Adjustment Factors'!$B$7:$B$25,'Adjustment Factors'!$E$7:$E$25),"")),0))</f>
        <v/>
      </c>
      <c r="R255" s="31" t="str">
        <f t="shared" si="43"/>
        <v/>
      </c>
      <c r="S255" s="32" t="str">
        <f t="shared" si="38"/>
        <v/>
      </c>
      <c r="T255" s="31" t="str">
        <f t="shared" si="44"/>
        <v/>
      </c>
    </row>
    <row r="256" spans="1:20" x14ac:dyDescent="0.25">
      <c r="A256" s="27"/>
      <c r="B256" s="28"/>
      <c r="C256" s="28"/>
      <c r="D256" s="29"/>
      <c r="E256" s="30"/>
      <c r="F256" s="30"/>
      <c r="G256" s="29"/>
      <c r="H256" s="27"/>
      <c r="I256" s="27"/>
      <c r="J256" s="27"/>
      <c r="K256" s="27"/>
      <c r="L256" s="31" t="str">
        <f t="shared" si="39"/>
        <v/>
      </c>
      <c r="M256" s="31" t="str">
        <f t="shared" si="40"/>
        <v/>
      </c>
      <c r="N256" s="31" t="str">
        <f t="shared" si="41"/>
        <v/>
      </c>
      <c r="O256" s="32" t="str">
        <f>IF(AND(A256="",B256=""), "",IF(I256&gt;0, I256+LOOKUP(N256,'Adjustment Factors'!$B$7:$B$25,'Adjustment Factors'!$C$7:$C$25),IF(OR(C256="B", C256= "S"), 'Adjustment Factors'!$C$28,IF(C256="H", 'Adjustment Factors'!$C$29,"Sex Req'd"))))</f>
        <v/>
      </c>
      <c r="P256" s="31" t="str">
        <f t="shared" si="42"/>
        <v/>
      </c>
      <c r="Q256" s="32" t="str">
        <f>IF(OR(AND(A256="",B256=""),C256="",J256="" ), "",ROUND((((J256-(IF(I256&gt;0, I256,IF(OR(C256="B", C256= "S"), 'Adjustment Factors'!$C$28,IF(C256="H", 'Adjustment Factors'!$C$29,"Sex Req'd")))))/L256)*205)+IF(I256&gt;0, I256,IF(OR(C256="B", C256= "S"), 'Adjustment Factors'!$C$28,IF(C256="H", 'Adjustment Factors'!$C$29,"Sex Req'd")))+IF(OR(C256="B",C256="S"),LOOKUP(N256,'Adjustment Factors'!$B$7:$B$25,'Adjustment Factors'!$D$7:$D$25),IF(C256="H",LOOKUP(N256,'Adjustment Factors'!$B$7:$B$25,'Adjustment Factors'!$E$7:$E$25),"")),0))</f>
        <v/>
      </c>
      <c r="R256" s="31" t="str">
        <f t="shared" si="43"/>
        <v/>
      </c>
      <c r="S256" s="32" t="str">
        <f t="shared" si="38"/>
        <v/>
      </c>
      <c r="T256" s="31" t="str">
        <f t="shared" si="44"/>
        <v/>
      </c>
    </row>
    <row r="257" spans="1:20" x14ac:dyDescent="0.25">
      <c r="A257" s="27"/>
      <c r="B257" s="28"/>
      <c r="C257" s="28"/>
      <c r="D257" s="29"/>
      <c r="E257" s="30"/>
      <c r="F257" s="30"/>
      <c r="G257" s="29"/>
      <c r="H257" s="27"/>
      <c r="I257" s="27"/>
      <c r="J257" s="27"/>
      <c r="K257" s="27"/>
      <c r="L257" s="31" t="str">
        <f t="shared" si="39"/>
        <v/>
      </c>
      <c r="M257" s="31" t="str">
        <f t="shared" si="40"/>
        <v/>
      </c>
      <c r="N257" s="31" t="str">
        <f t="shared" si="41"/>
        <v/>
      </c>
      <c r="O257" s="32" t="str">
        <f>IF(AND(A257="",B257=""), "",IF(I257&gt;0, I257+LOOKUP(N257,'Adjustment Factors'!$B$7:$B$25,'Adjustment Factors'!$C$7:$C$25),IF(OR(C257="B", C257= "S"), 'Adjustment Factors'!$C$28,IF(C257="H", 'Adjustment Factors'!$C$29,"Sex Req'd"))))</f>
        <v/>
      </c>
      <c r="P257" s="31" t="str">
        <f t="shared" si="42"/>
        <v/>
      </c>
      <c r="Q257" s="32" t="str">
        <f>IF(OR(AND(A257="",B257=""),C257="",J257="" ), "",ROUND((((J257-(IF(I257&gt;0, I257,IF(OR(C257="B", C257= "S"), 'Adjustment Factors'!$C$28,IF(C257="H", 'Adjustment Factors'!$C$29,"Sex Req'd")))))/L257)*205)+IF(I257&gt;0, I257,IF(OR(C257="B", C257= "S"), 'Adjustment Factors'!$C$28,IF(C257="H", 'Adjustment Factors'!$C$29,"Sex Req'd")))+IF(OR(C257="B",C257="S"),LOOKUP(N257,'Adjustment Factors'!$B$7:$B$25,'Adjustment Factors'!$D$7:$D$25),IF(C257="H",LOOKUP(N257,'Adjustment Factors'!$B$7:$B$25,'Adjustment Factors'!$E$7:$E$25),"")),0))</f>
        <v/>
      </c>
      <c r="R257" s="31" t="str">
        <f t="shared" si="43"/>
        <v/>
      </c>
      <c r="S257" s="32" t="str">
        <f t="shared" si="38"/>
        <v/>
      </c>
      <c r="T257" s="31" t="str">
        <f t="shared" si="44"/>
        <v/>
      </c>
    </row>
    <row r="258" spans="1:20" x14ac:dyDescent="0.25">
      <c r="A258" s="27"/>
      <c r="B258" s="28"/>
      <c r="C258" s="28"/>
      <c r="D258" s="29"/>
      <c r="E258" s="30"/>
      <c r="F258" s="30"/>
      <c r="G258" s="29"/>
      <c r="H258" s="27"/>
      <c r="I258" s="27"/>
      <c r="J258" s="27"/>
      <c r="K258" s="27"/>
      <c r="L258" s="31" t="str">
        <f t="shared" si="39"/>
        <v/>
      </c>
      <c r="M258" s="31" t="str">
        <f t="shared" si="40"/>
        <v/>
      </c>
      <c r="N258" s="31" t="str">
        <f t="shared" si="41"/>
        <v/>
      </c>
      <c r="O258" s="32" t="str">
        <f>IF(AND(A258="",B258=""), "",IF(I258&gt;0, I258+LOOKUP(N258,'Adjustment Factors'!$B$7:$B$25,'Adjustment Factors'!$C$7:$C$25),IF(OR(C258="B", C258= "S"), 'Adjustment Factors'!$C$28,IF(C258="H", 'Adjustment Factors'!$C$29,"Sex Req'd"))))</f>
        <v/>
      </c>
      <c r="P258" s="31" t="str">
        <f t="shared" si="42"/>
        <v/>
      </c>
      <c r="Q258" s="32" t="str">
        <f>IF(OR(AND(A258="",B258=""),C258="",J258="" ), "",ROUND((((J258-(IF(I258&gt;0, I258,IF(OR(C258="B", C258= "S"), 'Adjustment Factors'!$C$28,IF(C258="H", 'Adjustment Factors'!$C$29,"Sex Req'd")))))/L258)*205)+IF(I258&gt;0, I258,IF(OR(C258="B", C258= "S"), 'Adjustment Factors'!$C$28,IF(C258="H", 'Adjustment Factors'!$C$29,"Sex Req'd")))+IF(OR(C258="B",C258="S"),LOOKUP(N258,'Adjustment Factors'!$B$7:$B$25,'Adjustment Factors'!$D$7:$D$25),IF(C258="H",LOOKUP(N258,'Adjustment Factors'!$B$7:$B$25,'Adjustment Factors'!$E$7:$E$25),"")),0))</f>
        <v/>
      </c>
      <c r="R258" s="31" t="str">
        <f t="shared" si="43"/>
        <v/>
      </c>
      <c r="S258" s="32" t="str">
        <f t="shared" si="38"/>
        <v/>
      </c>
      <c r="T258" s="31" t="str">
        <f t="shared" si="44"/>
        <v/>
      </c>
    </row>
    <row r="259" spans="1:20" x14ac:dyDescent="0.25">
      <c r="A259" s="27"/>
      <c r="B259" s="28"/>
      <c r="C259" s="28"/>
      <c r="D259" s="29"/>
      <c r="E259" s="30"/>
      <c r="F259" s="30"/>
      <c r="G259" s="29"/>
      <c r="H259" s="27"/>
      <c r="I259" s="27"/>
      <c r="J259" s="27"/>
      <c r="K259" s="27"/>
      <c r="L259" s="31" t="str">
        <f t="shared" si="39"/>
        <v/>
      </c>
      <c r="M259" s="31" t="str">
        <f t="shared" si="40"/>
        <v/>
      </c>
      <c r="N259" s="31" t="str">
        <f t="shared" si="41"/>
        <v/>
      </c>
      <c r="O259" s="32" t="str">
        <f>IF(AND(A259="",B259=""), "",IF(I259&gt;0, I259+LOOKUP(N259,'Adjustment Factors'!$B$7:$B$25,'Adjustment Factors'!$C$7:$C$25),IF(OR(C259="B", C259= "S"), 'Adjustment Factors'!$C$28,IF(C259="H", 'Adjustment Factors'!$C$29,"Sex Req'd"))))</f>
        <v/>
      </c>
      <c r="P259" s="31" t="str">
        <f t="shared" si="42"/>
        <v/>
      </c>
      <c r="Q259" s="32" t="str">
        <f>IF(OR(AND(A259="",B259=""),C259="",J259="" ), "",ROUND((((J259-(IF(I259&gt;0, I259,IF(OR(C259="B", C259= "S"), 'Adjustment Factors'!$C$28,IF(C259="H", 'Adjustment Factors'!$C$29,"Sex Req'd")))))/L259)*205)+IF(I259&gt;0, I259,IF(OR(C259="B", C259= "S"), 'Adjustment Factors'!$C$28,IF(C259="H", 'Adjustment Factors'!$C$29,"Sex Req'd")))+IF(OR(C259="B",C259="S"),LOOKUP(N259,'Adjustment Factors'!$B$7:$B$25,'Adjustment Factors'!$D$7:$D$25),IF(C259="H",LOOKUP(N259,'Adjustment Factors'!$B$7:$B$25,'Adjustment Factors'!$E$7:$E$25),"")),0))</f>
        <v/>
      </c>
      <c r="R259" s="31" t="str">
        <f t="shared" si="43"/>
        <v/>
      </c>
      <c r="S259" s="32" t="str">
        <f t="shared" si="38"/>
        <v/>
      </c>
      <c r="T259" s="31" t="str">
        <f t="shared" si="44"/>
        <v/>
      </c>
    </row>
    <row r="260" spans="1:20" x14ac:dyDescent="0.25">
      <c r="A260" s="27"/>
      <c r="B260" s="28"/>
      <c r="C260" s="28"/>
      <c r="D260" s="29"/>
      <c r="E260" s="30"/>
      <c r="F260" s="30"/>
      <c r="G260" s="29"/>
      <c r="H260" s="27"/>
      <c r="I260" s="27"/>
      <c r="J260" s="27"/>
      <c r="K260" s="27"/>
      <c r="L260" s="31" t="str">
        <f t="shared" si="39"/>
        <v/>
      </c>
      <c r="M260" s="31" t="str">
        <f t="shared" si="40"/>
        <v/>
      </c>
      <c r="N260" s="31" t="str">
        <f t="shared" si="41"/>
        <v/>
      </c>
      <c r="O260" s="32" t="str">
        <f>IF(AND(A260="",B260=""), "",IF(I260&gt;0, I260+LOOKUP(N260,'Adjustment Factors'!$B$7:$B$25,'Adjustment Factors'!$C$7:$C$25),IF(OR(C260="B", C260= "S"), 'Adjustment Factors'!$C$28,IF(C260="H", 'Adjustment Factors'!$C$29,"Sex Req'd"))))</f>
        <v/>
      </c>
      <c r="P260" s="31" t="str">
        <f t="shared" si="42"/>
        <v/>
      </c>
      <c r="Q260" s="32" t="str">
        <f>IF(OR(AND(A260="",B260=""),C260="",J260="" ), "",ROUND((((J260-(IF(I260&gt;0, I260,IF(OR(C260="B", C260= "S"), 'Adjustment Factors'!$C$28,IF(C260="H", 'Adjustment Factors'!$C$29,"Sex Req'd")))))/L260)*205)+IF(I260&gt;0, I260,IF(OR(C260="B", C260= "S"), 'Adjustment Factors'!$C$28,IF(C260="H", 'Adjustment Factors'!$C$29,"Sex Req'd")))+IF(OR(C260="B",C260="S"),LOOKUP(N260,'Adjustment Factors'!$B$7:$B$25,'Adjustment Factors'!$D$7:$D$25),IF(C260="H",LOOKUP(N260,'Adjustment Factors'!$B$7:$B$25,'Adjustment Factors'!$E$7:$E$25),"")),0))</f>
        <v/>
      </c>
      <c r="R260" s="31" t="str">
        <f t="shared" si="43"/>
        <v/>
      </c>
      <c r="S260" s="32" t="str">
        <f t="shared" si="38"/>
        <v/>
      </c>
      <c r="T260" s="31" t="str">
        <f t="shared" si="44"/>
        <v/>
      </c>
    </row>
    <row r="261" spans="1:20" x14ac:dyDescent="0.25">
      <c r="A261" s="27"/>
      <c r="B261" s="28"/>
      <c r="C261" s="28"/>
      <c r="D261" s="29"/>
      <c r="E261" s="30"/>
      <c r="F261" s="30"/>
      <c r="G261" s="29"/>
      <c r="H261" s="27"/>
      <c r="I261" s="27"/>
      <c r="J261" s="27"/>
      <c r="K261" s="27"/>
      <c r="L261" s="31" t="str">
        <f t="shared" si="39"/>
        <v/>
      </c>
      <c r="M261" s="31" t="str">
        <f t="shared" si="40"/>
        <v/>
      </c>
      <c r="N261" s="31" t="str">
        <f t="shared" si="41"/>
        <v/>
      </c>
      <c r="O261" s="32" t="str">
        <f>IF(AND(A261="",B261=""), "",IF(I261&gt;0, I261+LOOKUP(N261,'Adjustment Factors'!$B$7:$B$25,'Adjustment Factors'!$C$7:$C$25),IF(OR(C261="B", C261= "S"), 'Adjustment Factors'!$C$28,IF(C261="H", 'Adjustment Factors'!$C$29,"Sex Req'd"))))</f>
        <v/>
      </c>
      <c r="P261" s="31" t="str">
        <f t="shared" si="42"/>
        <v/>
      </c>
      <c r="Q261" s="32" t="str">
        <f>IF(OR(AND(A261="",B261=""),C261="",J261="" ), "",ROUND((((J261-(IF(I261&gt;0, I261,IF(OR(C261="B", C261= "S"), 'Adjustment Factors'!$C$28,IF(C261="H", 'Adjustment Factors'!$C$29,"Sex Req'd")))))/L261)*205)+IF(I261&gt;0, I261,IF(OR(C261="B", C261= "S"), 'Adjustment Factors'!$C$28,IF(C261="H", 'Adjustment Factors'!$C$29,"Sex Req'd")))+IF(OR(C261="B",C261="S"),LOOKUP(N261,'Adjustment Factors'!$B$7:$B$25,'Adjustment Factors'!$D$7:$D$25),IF(C261="H",LOOKUP(N261,'Adjustment Factors'!$B$7:$B$25,'Adjustment Factors'!$E$7:$E$25),"")),0))</f>
        <v/>
      </c>
      <c r="R261" s="31" t="str">
        <f t="shared" si="43"/>
        <v/>
      </c>
      <c r="S261" s="32" t="str">
        <f t="shared" si="38"/>
        <v/>
      </c>
      <c r="T261" s="31" t="str">
        <f t="shared" si="44"/>
        <v/>
      </c>
    </row>
    <row r="262" spans="1:20" x14ac:dyDescent="0.25">
      <c r="A262" s="27"/>
      <c r="B262" s="28"/>
      <c r="C262" s="28"/>
      <c r="D262" s="29"/>
      <c r="E262" s="30"/>
      <c r="F262" s="30"/>
      <c r="G262" s="29"/>
      <c r="H262" s="27"/>
      <c r="I262" s="27"/>
      <c r="J262" s="27"/>
      <c r="K262" s="27"/>
      <c r="L262" s="31" t="str">
        <f t="shared" si="39"/>
        <v/>
      </c>
      <c r="M262" s="31" t="str">
        <f t="shared" si="40"/>
        <v/>
      </c>
      <c r="N262" s="31" t="str">
        <f t="shared" si="41"/>
        <v/>
      </c>
      <c r="O262" s="32" t="str">
        <f>IF(AND(A262="",B262=""), "",IF(I262&gt;0, I262+LOOKUP(N262,'Adjustment Factors'!$B$7:$B$25,'Adjustment Factors'!$C$7:$C$25),IF(OR(C262="B", C262= "S"), 'Adjustment Factors'!$C$28,IF(C262="H", 'Adjustment Factors'!$C$29,"Sex Req'd"))))</f>
        <v/>
      </c>
      <c r="P262" s="31" t="str">
        <f t="shared" si="42"/>
        <v/>
      </c>
      <c r="Q262" s="32" t="str">
        <f>IF(OR(AND(A262="",B262=""),C262="",J262="" ), "",ROUND((((J262-(IF(I262&gt;0, I262,IF(OR(C262="B", C262= "S"), 'Adjustment Factors'!$C$28,IF(C262="H", 'Adjustment Factors'!$C$29,"Sex Req'd")))))/L262)*205)+IF(I262&gt;0, I262,IF(OR(C262="B", C262= "S"), 'Adjustment Factors'!$C$28,IF(C262="H", 'Adjustment Factors'!$C$29,"Sex Req'd")))+IF(OR(C262="B",C262="S"),LOOKUP(N262,'Adjustment Factors'!$B$7:$B$25,'Adjustment Factors'!$D$7:$D$25),IF(C262="H",LOOKUP(N262,'Adjustment Factors'!$B$7:$B$25,'Adjustment Factors'!$E$7:$E$25),"")),0))</f>
        <v/>
      </c>
      <c r="R262" s="31" t="str">
        <f t="shared" si="43"/>
        <v/>
      </c>
      <c r="S262" s="32" t="str">
        <f t="shared" si="38"/>
        <v/>
      </c>
      <c r="T262" s="31" t="str">
        <f t="shared" si="44"/>
        <v/>
      </c>
    </row>
    <row r="263" spans="1:20" x14ac:dyDescent="0.25">
      <c r="A263" s="27"/>
      <c r="B263" s="28"/>
      <c r="C263" s="28"/>
      <c r="D263" s="29"/>
      <c r="E263" s="30"/>
      <c r="F263" s="30"/>
      <c r="G263" s="29"/>
      <c r="H263" s="27"/>
      <c r="I263" s="27"/>
      <c r="J263" s="27"/>
      <c r="K263" s="27"/>
      <c r="L263" s="31" t="str">
        <f t="shared" si="39"/>
        <v/>
      </c>
      <c r="M263" s="31" t="str">
        <f t="shared" si="40"/>
        <v/>
      </c>
      <c r="N263" s="31" t="str">
        <f t="shared" si="41"/>
        <v/>
      </c>
      <c r="O263" s="32" t="str">
        <f>IF(AND(A263="",B263=""), "",IF(I263&gt;0, I263+LOOKUP(N263,'Adjustment Factors'!$B$7:$B$25,'Adjustment Factors'!$C$7:$C$25),IF(OR(C263="B", C263= "S"), 'Adjustment Factors'!$C$28,IF(C263="H", 'Adjustment Factors'!$C$29,"Sex Req'd"))))</f>
        <v/>
      </c>
      <c r="P263" s="31" t="str">
        <f t="shared" si="42"/>
        <v/>
      </c>
      <c r="Q263" s="32" t="str">
        <f>IF(OR(AND(A263="",B263=""),C263="",J263="" ), "",ROUND((((J263-(IF(I263&gt;0, I263,IF(OR(C263="B", C263= "S"), 'Adjustment Factors'!$C$28,IF(C263="H", 'Adjustment Factors'!$C$29,"Sex Req'd")))))/L263)*205)+IF(I263&gt;0, I263,IF(OR(C263="B", C263= "S"), 'Adjustment Factors'!$C$28,IF(C263="H", 'Adjustment Factors'!$C$29,"Sex Req'd")))+IF(OR(C263="B",C263="S"),LOOKUP(N263,'Adjustment Factors'!$B$7:$B$25,'Adjustment Factors'!$D$7:$D$25),IF(C263="H",LOOKUP(N263,'Adjustment Factors'!$B$7:$B$25,'Adjustment Factors'!$E$7:$E$25),"")),0))</f>
        <v/>
      </c>
      <c r="R263" s="31" t="str">
        <f t="shared" si="43"/>
        <v/>
      </c>
      <c r="S263" s="32" t="str">
        <f t="shared" si="38"/>
        <v/>
      </c>
      <c r="T263" s="31" t="str">
        <f t="shared" si="44"/>
        <v/>
      </c>
    </row>
    <row r="264" spans="1:20" x14ac:dyDescent="0.25">
      <c r="A264" s="27"/>
      <c r="B264" s="28"/>
      <c r="C264" s="28"/>
      <c r="D264" s="29"/>
      <c r="E264" s="30"/>
      <c r="F264" s="30"/>
      <c r="G264" s="29"/>
      <c r="H264" s="27"/>
      <c r="I264" s="27"/>
      <c r="J264" s="27"/>
      <c r="K264" s="27"/>
      <c r="L264" s="31" t="str">
        <f t="shared" si="39"/>
        <v/>
      </c>
      <c r="M264" s="31" t="str">
        <f t="shared" si="40"/>
        <v/>
      </c>
      <c r="N264" s="31" t="str">
        <f t="shared" si="41"/>
        <v/>
      </c>
      <c r="O264" s="32" t="str">
        <f>IF(AND(A264="",B264=""), "",IF(I264&gt;0, I264+LOOKUP(N264,'Adjustment Factors'!$B$7:$B$25,'Adjustment Factors'!$C$7:$C$25),IF(OR(C264="B", C264= "S"), 'Adjustment Factors'!$C$28,IF(C264="H", 'Adjustment Factors'!$C$29,"Sex Req'd"))))</f>
        <v/>
      </c>
      <c r="P264" s="31" t="str">
        <f t="shared" si="42"/>
        <v/>
      </c>
      <c r="Q264" s="32" t="str">
        <f>IF(OR(AND(A264="",B264=""),C264="",J264="" ), "",ROUND((((J264-(IF(I264&gt;0, I264,IF(OR(C264="B", C264= "S"), 'Adjustment Factors'!$C$28,IF(C264="H", 'Adjustment Factors'!$C$29,"Sex Req'd")))))/L264)*205)+IF(I264&gt;0, I264,IF(OR(C264="B", C264= "S"), 'Adjustment Factors'!$C$28,IF(C264="H", 'Adjustment Factors'!$C$29,"Sex Req'd")))+IF(OR(C264="B",C264="S"),LOOKUP(N264,'Adjustment Factors'!$B$7:$B$25,'Adjustment Factors'!$D$7:$D$25),IF(C264="H",LOOKUP(N264,'Adjustment Factors'!$B$7:$B$25,'Adjustment Factors'!$E$7:$E$25),"")),0))</f>
        <v/>
      </c>
      <c r="R264" s="31" t="str">
        <f t="shared" si="43"/>
        <v/>
      </c>
      <c r="S264" s="32" t="str">
        <f t="shared" si="38"/>
        <v/>
      </c>
      <c r="T264" s="31" t="str">
        <f t="shared" si="44"/>
        <v/>
      </c>
    </row>
    <row r="265" spans="1:20" x14ac:dyDescent="0.25">
      <c r="A265" s="27"/>
      <c r="B265" s="28"/>
      <c r="C265" s="28"/>
      <c r="D265" s="29"/>
      <c r="E265" s="30"/>
      <c r="F265" s="30"/>
      <c r="G265" s="29"/>
      <c r="H265" s="27"/>
      <c r="I265" s="27"/>
      <c r="J265" s="27"/>
      <c r="K265" s="27"/>
      <c r="L265" s="31" t="str">
        <f t="shared" si="39"/>
        <v/>
      </c>
      <c r="M265" s="31" t="str">
        <f t="shared" si="40"/>
        <v/>
      </c>
      <c r="N265" s="31" t="str">
        <f t="shared" si="41"/>
        <v/>
      </c>
      <c r="O265" s="32" t="str">
        <f>IF(AND(A265="",B265=""), "",IF(I265&gt;0, I265+LOOKUP(N265,'Adjustment Factors'!$B$7:$B$25,'Adjustment Factors'!$C$7:$C$25),IF(OR(C265="B", C265= "S"), 'Adjustment Factors'!$C$28,IF(C265="H", 'Adjustment Factors'!$C$29,"Sex Req'd"))))</f>
        <v/>
      </c>
      <c r="P265" s="31" t="str">
        <f t="shared" si="42"/>
        <v/>
      </c>
      <c r="Q265" s="32" t="str">
        <f>IF(OR(AND(A265="",B265=""),C265="",J265="" ), "",ROUND((((J265-(IF(I265&gt;0, I265,IF(OR(C265="B", C265= "S"), 'Adjustment Factors'!$C$28,IF(C265="H", 'Adjustment Factors'!$C$29,"Sex Req'd")))))/L265)*205)+IF(I265&gt;0, I265,IF(OR(C265="B", C265= "S"), 'Adjustment Factors'!$C$28,IF(C265="H", 'Adjustment Factors'!$C$29,"Sex Req'd")))+IF(OR(C265="B",C265="S"),LOOKUP(N265,'Adjustment Factors'!$B$7:$B$25,'Adjustment Factors'!$D$7:$D$25),IF(C265="H",LOOKUP(N265,'Adjustment Factors'!$B$7:$B$25,'Adjustment Factors'!$E$7:$E$25),"")),0))</f>
        <v/>
      </c>
      <c r="R265" s="31" t="str">
        <f t="shared" si="43"/>
        <v/>
      </c>
      <c r="S265" s="32" t="str">
        <f t="shared" si="38"/>
        <v/>
      </c>
      <c r="T265" s="31" t="str">
        <f t="shared" si="44"/>
        <v/>
      </c>
    </row>
    <row r="266" spans="1:20" x14ac:dyDescent="0.25">
      <c r="A266" s="27"/>
      <c r="B266" s="28"/>
      <c r="C266" s="28"/>
      <c r="D266" s="29"/>
      <c r="E266" s="30"/>
      <c r="F266" s="30"/>
      <c r="G266" s="29"/>
      <c r="H266" s="27"/>
      <c r="I266" s="27"/>
      <c r="J266" s="27"/>
      <c r="K266" s="27"/>
      <c r="L266" s="31" t="str">
        <f t="shared" si="39"/>
        <v/>
      </c>
      <c r="M266" s="31" t="str">
        <f t="shared" si="40"/>
        <v/>
      </c>
      <c r="N266" s="31" t="str">
        <f t="shared" si="41"/>
        <v/>
      </c>
      <c r="O266" s="32" t="str">
        <f>IF(AND(A266="",B266=""), "",IF(I266&gt;0, I266+LOOKUP(N266,'Adjustment Factors'!$B$7:$B$25,'Adjustment Factors'!$C$7:$C$25),IF(OR(C266="B", C266= "S"), 'Adjustment Factors'!$C$28,IF(C266="H", 'Adjustment Factors'!$C$29,"Sex Req'd"))))</f>
        <v/>
      </c>
      <c r="P266" s="31" t="str">
        <f t="shared" si="42"/>
        <v/>
      </c>
      <c r="Q266" s="32" t="str">
        <f>IF(OR(AND(A266="",B266=""),C266="",J266="" ), "",ROUND((((J266-(IF(I266&gt;0, I266,IF(OR(C266="B", C266= "S"), 'Adjustment Factors'!$C$28,IF(C266="H", 'Adjustment Factors'!$C$29,"Sex Req'd")))))/L266)*205)+IF(I266&gt;0, I266,IF(OR(C266="B", C266= "S"), 'Adjustment Factors'!$C$28,IF(C266="H", 'Adjustment Factors'!$C$29,"Sex Req'd")))+IF(OR(C266="B",C266="S"),LOOKUP(N266,'Adjustment Factors'!$B$7:$B$25,'Adjustment Factors'!$D$7:$D$25),IF(C266="H",LOOKUP(N266,'Adjustment Factors'!$B$7:$B$25,'Adjustment Factors'!$E$7:$E$25),"")),0))</f>
        <v/>
      </c>
      <c r="R266" s="31" t="str">
        <f t="shared" si="43"/>
        <v/>
      </c>
      <c r="S266" s="32" t="str">
        <f t="shared" si="38"/>
        <v/>
      </c>
      <c r="T266" s="31" t="str">
        <f t="shared" si="44"/>
        <v/>
      </c>
    </row>
    <row r="267" spans="1:20" x14ac:dyDescent="0.25">
      <c r="A267" s="27"/>
      <c r="B267" s="28"/>
      <c r="C267" s="28"/>
      <c r="D267" s="29"/>
      <c r="E267" s="30"/>
      <c r="F267" s="30"/>
      <c r="G267" s="29"/>
      <c r="H267" s="27"/>
      <c r="I267" s="27"/>
      <c r="J267" s="27"/>
      <c r="K267" s="27"/>
      <c r="L267" s="31" t="str">
        <f t="shared" si="39"/>
        <v/>
      </c>
      <c r="M267" s="31" t="str">
        <f t="shared" si="40"/>
        <v/>
      </c>
      <c r="N267" s="31" t="str">
        <f t="shared" si="41"/>
        <v/>
      </c>
      <c r="O267" s="32" t="str">
        <f>IF(AND(A267="",B267=""), "",IF(I267&gt;0, I267+LOOKUP(N267,'Adjustment Factors'!$B$7:$B$25,'Adjustment Factors'!$C$7:$C$25),IF(OR(C267="B", C267= "S"), 'Adjustment Factors'!$C$28,IF(C267="H", 'Adjustment Factors'!$C$29,"Sex Req'd"))))</f>
        <v/>
      </c>
      <c r="P267" s="31" t="str">
        <f t="shared" si="42"/>
        <v/>
      </c>
      <c r="Q267" s="32" t="str">
        <f>IF(OR(AND(A267="",B267=""),C267="",J267="" ), "",ROUND((((J267-(IF(I267&gt;0, I267,IF(OR(C267="B", C267= "S"), 'Adjustment Factors'!$C$28,IF(C267="H", 'Adjustment Factors'!$C$29,"Sex Req'd")))))/L267)*205)+IF(I267&gt;0, I267,IF(OR(C267="B", C267= "S"), 'Adjustment Factors'!$C$28,IF(C267="H", 'Adjustment Factors'!$C$29,"Sex Req'd")))+IF(OR(C267="B",C267="S"),LOOKUP(N267,'Adjustment Factors'!$B$7:$B$25,'Adjustment Factors'!$D$7:$D$25),IF(C267="H",LOOKUP(N267,'Adjustment Factors'!$B$7:$B$25,'Adjustment Factors'!$E$7:$E$25),"")),0))</f>
        <v/>
      </c>
      <c r="R267" s="31" t="str">
        <f t="shared" si="43"/>
        <v/>
      </c>
      <c r="S267" s="32" t="str">
        <f t="shared" si="38"/>
        <v/>
      </c>
      <c r="T267" s="31" t="str">
        <f t="shared" si="44"/>
        <v/>
      </c>
    </row>
    <row r="268" spans="1:20" x14ac:dyDescent="0.25">
      <c r="A268" s="27"/>
      <c r="B268" s="28"/>
      <c r="C268" s="28"/>
      <c r="D268" s="29"/>
      <c r="E268" s="30"/>
      <c r="F268" s="30"/>
      <c r="G268" s="29"/>
      <c r="H268" s="27"/>
      <c r="I268" s="27"/>
      <c r="J268" s="27"/>
      <c r="K268" s="27"/>
      <c r="L268" s="31" t="str">
        <f t="shared" si="39"/>
        <v/>
      </c>
      <c r="M268" s="31" t="str">
        <f t="shared" si="40"/>
        <v/>
      </c>
      <c r="N268" s="31" t="str">
        <f t="shared" si="41"/>
        <v/>
      </c>
      <c r="O268" s="32" t="str">
        <f>IF(AND(A268="",B268=""), "",IF(I268&gt;0, I268+LOOKUP(N268,'Adjustment Factors'!$B$7:$B$25,'Adjustment Factors'!$C$7:$C$25),IF(OR(C268="B", C268= "S"), 'Adjustment Factors'!$C$28,IF(C268="H", 'Adjustment Factors'!$C$29,"Sex Req'd"))))</f>
        <v/>
      </c>
      <c r="P268" s="31" t="str">
        <f t="shared" si="42"/>
        <v/>
      </c>
      <c r="Q268" s="32" t="str">
        <f>IF(OR(AND(A268="",B268=""),C268="",J268="" ), "",ROUND((((J268-(IF(I268&gt;0, I268,IF(OR(C268="B", C268= "S"), 'Adjustment Factors'!$C$28,IF(C268="H", 'Adjustment Factors'!$C$29,"Sex Req'd")))))/L268)*205)+IF(I268&gt;0, I268,IF(OR(C268="B", C268= "S"), 'Adjustment Factors'!$C$28,IF(C268="H", 'Adjustment Factors'!$C$29,"Sex Req'd")))+IF(OR(C268="B",C268="S"),LOOKUP(N268,'Adjustment Factors'!$B$7:$B$25,'Adjustment Factors'!$D$7:$D$25),IF(C268="H",LOOKUP(N268,'Adjustment Factors'!$B$7:$B$25,'Adjustment Factors'!$E$7:$E$25),"")),0))</f>
        <v/>
      </c>
      <c r="R268" s="31" t="str">
        <f t="shared" si="43"/>
        <v/>
      </c>
      <c r="S268" s="32" t="str">
        <f t="shared" si="38"/>
        <v/>
      </c>
      <c r="T268" s="31" t="str">
        <f t="shared" si="44"/>
        <v/>
      </c>
    </row>
    <row r="269" spans="1:20" x14ac:dyDescent="0.25">
      <c r="A269" s="27"/>
      <c r="B269" s="28"/>
      <c r="C269" s="28"/>
      <c r="D269" s="29"/>
      <c r="E269" s="30"/>
      <c r="F269" s="30"/>
      <c r="G269" s="29"/>
      <c r="H269" s="27"/>
      <c r="I269" s="27"/>
      <c r="J269" s="27"/>
      <c r="K269" s="27"/>
      <c r="L269" s="31" t="str">
        <f t="shared" si="39"/>
        <v/>
      </c>
      <c r="M269" s="31" t="str">
        <f t="shared" si="40"/>
        <v/>
      </c>
      <c r="N269" s="31" t="str">
        <f t="shared" si="41"/>
        <v/>
      </c>
      <c r="O269" s="32" t="str">
        <f>IF(AND(A269="",B269=""), "",IF(I269&gt;0, I269+LOOKUP(N269,'Adjustment Factors'!$B$7:$B$25,'Adjustment Factors'!$C$7:$C$25),IF(OR(C269="B", C269= "S"), 'Adjustment Factors'!$C$28,IF(C269="H", 'Adjustment Factors'!$C$29,"Sex Req'd"))))</f>
        <v/>
      </c>
      <c r="P269" s="31" t="str">
        <f t="shared" si="42"/>
        <v/>
      </c>
      <c r="Q269" s="32" t="str">
        <f>IF(OR(AND(A269="",B269=""),C269="",J269="" ), "",ROUND((((J269-(IF(I269&gt;0, I269,IF(OR(C269="B", C269= "S"), 'Adjustment Factors'!$C$28,IF(C269="H", 'Adjustment Factors'!$C$29,"Sex Req'd")))))/L269)*205)+IF(I269&gt;0, I269,IF(OR(C269="B", C269= "S"), 'Adjustment Factors'!$C$28,IF(C269="H", 'Adjustment Factors'!$C$29,"Sex Req'd")))+IF(OR(C269="B",C269="S"),LOOKUP(N269,'Adjustment Factors'!$B$7:$B$25,'Adjustment Factors'!$D$7:$D$25),IF(C269="H",LOOKUP(N269,'Adjustment Factors'!$B$7:$B$25,'Adjustment Factors'!$E$7:$E$25),"")),0))</f>
        <v/>
      </c>
      <c r="R269" s="31" t="str">
        <f t="shared" si="43"/>
        <v/>
      </c>
      <c r="S269" s="32" t="str">
        <f t="shared" si="38"/>
        <v/>
      </c>
      <c r="T269" s="31" t="str">
        <f t="shared" si="44"/>
        <v/>
      </c>
    </row>
    <row r="270" spans="1:20" x14ac:dyDescent="0.25">
      <c r="A270" s="27"/>
      <c r="B270" s="28"/>
      <c r="C270" s="28"/>
      <c r="D270" s="29"/>
      <c r="E270" s="30"/>
      <c r="F270" s="30"/>
      <c r="G270" s="29"/>
      <c r="H270" s="27"/>
      <c r="I270" s="27"/>
      <c r="J270" s="27"/>
      <c r="K270" s="27"/>
      <c r="L270" s="31" t="str">
        <f t="shared" si="39"/>
        <v/>
      </c>
      <c r="M270" s="31" t="str">
        <f t="shared" si="40"/>
        <v/>
      </c>
      <c r="N270" s="31" t="str">
        <f t="shared" si="41"/>
        <v/>
      </c>
      <c r="O270" s="32" t="str">
        <f>IF(AND(A270="",B270=""), "",IF(I270&gt;0, I270+LOOKUP(N270,'Adjustment Factors'!$B$7:$B$25,'Adjustment Factors'!$C$7:$C$25),IF(OR(C270="B", C270= "S"), 'Adjustment Factors'!$C$28,IF(C270="H", 'Adjustment Factors'!$C$29,"Sex Req'd"))))</f>
        <v/>
      </c>
      <c r="P270" s="31" t="str">
        <f t="shared" si="42"/>
        <v/>
      </c>
      <c r="Q270" s="32" t="str">
        <f>IF(OR(AND(A270="",B270=""),C270="",J270="" ), "",ROUND((((J270-(IF(I270&gt;0, I270,IF(OR(C270="B", C270= "S"), 'Adjustment Factors'!$C$28,IF(C270="H", 'Adjustment Factors'!$C$29,"Sex Req'd")))))/L270)*205)+IF(I270&gt;0, I270,IF(OR(C270="B", C270= "S"), 'Adjustment Factors'!$C$28,IF(C270="H", 'Adjustment Factors'!$C$29,"Sex Req'd")))+IF(OR(C270="B",C270="S"),LOOKUP(N270,'Adjustment Factors'!$B$7:$B$25,'Adjustment Factors'!$D$7:$D$25),IF(C270="H",LOOKUP(N270,'Adjustment Factors'!$B$7:$B$25,'Adjustment Factors'!$E$7:$E$25),"")),0))</f>
        <v/>
      </c>
      <c r="R270" s="31" t="str">
        <f t="shared" si="43"/>
        <v/>
      </c>
      <c r="S270" s="32" t="str">
        <f t="shared" si="38"/>
        <v/>
      </c>
      <c r="T270" s="31" t="str">
        <f t="shared" si="44"/>
        <v/>
      </c>
    </row>
    <row r="271" spans="1:20" x14ac:dyDescent="0.25">
      <c r="A271" s="27"/>
      <c r="B271" s="28"/>
      <c r="C271" s="28"/>
      <c r="D271" s="29"/>
      <c r="E271" s="30"/>
      <c r="F271" s="30"/>
      <c r="G271" s="29"/>
      <c r="H271" s="27"/>
      <c r="I271" s="27"/>
      <c r="J271" s="27"/>
      <c r="K271" s="27"/>
      <c r="L271" s="31" t="str">
        <f t="shared" si="39"/>
        <v/>
      </c>
      <c r="M271" s="31" t="str">
        <f t="shared" si="40"/>
        <v/>
      </c>
      <c r="N271" s="31" t="str">
        <f t="shared" si="41"/>
        <v/>
      </c>
      <c r="O271" s="32" t="str">
        <f>IF(AND(A271="",B271=""), "",IF(I271&gt;0, I271+LOOKUP(N271,'Adjustment Factors'!$B$7:$B$25,'Adjustment Factors'!$C$7:$C$25),IF(OR(C271="B", C271= "S"), 'Adjustment Factors'!$C$28,IF(C271="H", 'Adjustment Factors'!$C$29,"Sex Req'd"))))</f>
        <v/>
      </c>
      <c r="P271" s="31" t="str">
        <f t="shared" si="42"/>
        <v/>
      </c>
      <c r="Q271" s="32" t="str">
        <f>IF(OR(AND(A271="",B271=""),C271="",J271="" ), "",ROUND((((J271-(IF(I271&gt;0, I271,IF(OR(C271="B", C271= "S"), 'Adjustment Factors'!$C$28,IF(C271="H", 'Adjustment Factors'!$C$29,"Sex Req'd")))))/L271)*205)+IF(I271&gt;0, I271,IF(OR(C271="B", C271= "S"), 'Adjustment Factors'!$C$28,IF(C271="H", 'Adjustment Factors'!$C$29,"Sex Req'd")))+IF(OR(C271="B",C271="S"),LOOKUP(N271,'Adjustment Factors'!$B$7:$B$25,'Adjustment Factors'!$D$7:$D$25),IF(C271="H",LOOKUP(N271,'Adjustment Factors'!$B$7:$B$25,'Adjustment Factors'!$E$7:$E$25),"")),0))</f>
        <v/>
      </c>
      <c r="R271" s="31" t="str">
        <f t="shared" si="43"/>
        <v/>
      </c>
      <c r="S271" s="32" t="str">
        <f t="shared" si="38"/>
        <v/>
      </c>
      <c r="T271" s="31" t="str">
        <f t="shared" si="44"/>
        <v/>
      </c>
    </row>
    <row r="272" spans="1:20" x14ac:dyDescent="0.25">
      <c r="A272" s="27"/>
      <c r="B272" s="28"/>
      <c r="C272" s="28"/>
      <c r="D272" s="29"/>
      <c r="E272" s="30"/>
      <c r="F272" s="30"/>
      <c r="G272" s="29"/>
      <c r="H272" s="27"/>
      <c r="I272" s="27"/>
      <c r="J272" s="27"/>
      <c r="K272" s="27"/>
      <c r="L272" s="31" t="str">
        <f t="shared" si="39"/>
        <v/>
      </c>
      <c r="M272" s="31" t="str">
        <f t="shared" si="40"/>
        <v/>
      </c>
      <c r="N272" s="31" t="str">
        <f t="shared" si="41"/>
        <v/>
      </c>
      <c r="O272" s="32" t="str">
        <f>IF(AND(A272="",B272=""), "",IF(I272&gt;0, I272+LOOKUP(N272,'Adjustment Factors'!$B$7:$B$25,'Adjustment Factors'!$C$7:$C$25),IF(OR(C272="B", C272= "S"), 'Adjustment Factors'!$C$28,IF(C272="H", 'Adjustment Factors'!$C$29,"Sex Req'd"))))</f>
        <v/>
      </c>
      <c r="P272" s="31" t="str">
        <f t="shared" si="42"/>
        <v/>
      </c>
      <c r="Q272" s="32" t="str">
        <f>IF(OR(AND(A272="",B272=""),C272="",J272="" ), "",ROUND((((J272-(IF(I272&gt;0, I272,IF(OR(C272="B", C272= "S"), 'Adjustment Factors'!$C$28,IF(C272="H", 'Adjustment Factors'!$C$29,"Sex Req'd")))))/L272)*205)+IF(I272&gt;0, I272,IF(OR(C272="B", C272= "S"), 'Adjustment Factors'!$C$28,IF(C272="H", 'Adjustment Factors'!$C$29,"Sex Req'd")))+IF(OR(C272="B",C272="S"),LOOKUP(N272,'Adjustment Factors'!$B$7:$B$25,'Adjustment Factors'!$D$7:$D$25),IF(C272="H",LOOKUP(N272,'Adjustment Factors'!$B$7:$B$25,'Adjustment Factors'!$E$7:$E$25),"")),0))</f>
        <v/>
      </c>
      <c r="R272" s="31" t="str">
        <f t="shared" si="43"/>
        <v/>
      </c>
      <c r="S272" s="32" t="str">
        <f t="shared" si="38"/>
        <v/>
      </c>
      <c r="T272" s="31" t="str">
        <f t="shared" si="44"/>
        <v/>
      </c>
    </row>
    <row r="273" spans="1:20" x14ac:dyDescent="0.25">
      <c r="A273" s="27"/>
      <c r="B273" s="28"/>
      <c r="C273" s="28"/>
      <c r="D273" s="29"/>
      <c r="E273" s="30"/>
      <c r="F273" s="30"/>
      <c r="G273" s="29"/>
      <c r="H273" s="27"/>
      <c r="I273" s="27"/>
      <c r="J273" s="27"/>
      <c r="K273" s="27"/>
      <c r="L273" s="31" t="str">
        <f t="shared" si="39"/>
        <v/>
      </c>
      <c r="M273" s="31" t="str">
        <f t="shared" si="40"/>
        <v/>
      </c>
      <c r="N273" s="31" t="str">
        <f t="shared" si="41"/>
        <v/>
      </c>
      <c r="O273" s="32" t="str">
        <f>IF(AND(A273="",B273=""), "",IF(I273&gt;0, I273+LOOKUP(N273,'Adjustment Factors'!$B$7:$B$25,'Adjustment Factors'!$C$7:$C$25),IF(OR(C273="B", C273= "S"), 'Adjustment Factors'!$C$28,IF(C273="H", 'Adjustment Factors'!$C$29,"Sex Req'd"))))</f>
        <v/>
      </c>
      <c r="P273" s="31" t="str">
        <f t="shared" si="42"/>
        <v/>
      </c>
      <c r="Q273" s="32" t="str">
        <f>IF(OR(AND(A273="",B273=""),C273="",J273="" ), "",ROUND((((J273-(IF(I273&gt;0, I273,IF(OR(C273="B", C273= "S"), 'Adjustment Factors'!$C$28,IF(C273="H", 'Adjustment Factors'!$C$29,"Sex Req'd")))))/L273)*205)+IF(I273&gt;0, I273,IF(OR(C273="B", C273= "S"), 'Adjustment Factors'!$C$28,IF(C273="H", 'Adjustment Factors'!$C$29,"Sex Req'd")))+IF(OR(C273="B",C273="S"),LOOKUP(N273,'Adjustment Factors'!$B$7:$B$25,'Adjustment Factors'!$D$7:$D$25),IF(C273="H",LOOKUP(N273,'Adjustment Factors'!$B$7:$B$25,'Adjustment Factors'!$E$7:$E$25),"")),0))</f>
        <v/>
      </c>
      <c r="R273" s="31" t="str">
        <f t="shared" si="43"/>
        <v/>
      </c>
      <c r="S273" s="32" t="str">
        <f t="shared" si="38"/>
        <v/>
      </c>
      <c r="T273" s="31" t="str">
        <f t="shared" si="44"/>
        <v/>
      </c>
    </row>
    <row r="274" spans="1:20" x14ac:dyDescent="0.25">
      <c r="A274" s="27"/>
      <c r="B274" s="28"/>
      <c r="C274" s="28"/>
      <c r="D274" s="29"/>
      <c r="E274" s="30"/>
      <c r="F274" s="30"/>
      <c r="G274" s="29"/>
      <c r="H274" s="27"/>
      <c r="I274" s="27"/>
      <c r="J274" s="27"/>
      <c r="K274" s="27"/>
      <c r="L274" s="31" t="str">
        <f t="shared" si="39"/>
        <v/>
      </c>
      <c r="M274" s="31" t="str">
        <f t="shared" si="40"/>
        <v/>
      </c>
      <c r="N274" s="31" t="str">
        <f t="shared" si="41"/>
        <v/>
      </c>
      <c r="O274" s="32" t="str">
        <f>IF(AND(A274="",B274=""), "",IF(I274&gt;0, I274+LOOKUP(N274,'Adjustment Factors'!$B$7:$B$25,'Adjustment Factors'!$C$7:$C$25),IF(OR(C274="B", C274= "S"), 'Adjustment Factors'!$C$28,IF(C274="H", 'Adjustment Factors'!$C$29,"Sex Req'd"))))</f>
        <v/>
      </c>
      <c r="P274" s="31" t="str">
        <f t="shared" si="42"/>
        <v/>
      </c>
      <c r="Q274" s="32" t="str">
        <f>IF(OR(AND(A274="",B274=""),C274="",J274="" ), "",ROUND((((J274-(IF(I274&gt;0, I274,IF(OR(C274="B", C274= "S"), 'Adjustment Factors'!$C$28,IF(C274="H", 'Adjustment Factors'!$C$29,"Sex Req'd")))))/L274)*205)+IF(I274&gt;0, I274,IF(OR(C274="B", C274= "S"), 'Adjustment Factors'!$C$28,IF(C274="H", 'Adjustment Factors'!$C$29,"Sex Req'd")))+IF(OR(C274="B",C274="S"),LOOKUP(N274,'Adjustment Factors'!$B$7:$B$25,'Adjustment Factors'!$D$7:$D$25),IF(C274="H",LOOKUP(N274,'Adjustment Factors'!$B$7:$B$25,'Adjustment Factors'!$E$7:$E$25),"")),0))</f>
        <v/>
      </c>
      <c r="R274" s="31" t="str">
        <f t="shared" si="43"/>
        <v/>
      </c>
      <c r="S274" s="32" t="str">
        <f t="shared" si="38"/>
        <v/>
      </c>
      <c r="T274" s="31" t="str">
        <f t="shared" si="44"/>
        <v/>
      </c>
    </row>
    <row r="275" spans="1:20" x14ac:dyDescent="0.25">
      <c r="A275" s="27"/>
      <c r="B275" s="28"/>
      <c r="C275" s="28"/>
      <c r="D275" s="29"/>
      <c r="E275" s="30"/>
      <c r="F275" s="30"/>
      <c r="G275" s="29"/>
      <c r="H275" s="27"/>
      <c r="I275" s="27"/>
      <c r="J275" s="27"/>
      <c r="K275" s="27"/>
      <c r="L275" s="31" t="str">
        <f t="shared" si="39"/>
        <v/>
      </c>
      <c r="M275" s="31" t="str">
        <f t="shared" si="40"/>
        <v/>
      </c>
      <c r="N275" s="31" t="str">
        <f t="shared" si="41"/>
        <v/>
      </c>
      <c r="O275" s="32" t="str">
        <f>IF(AND(A275="",B275=""), "",IF(I275&gt;0, I275+LOOKUP(N275,'Adjustment Factors'!$B$7:$B$25,'Adjustment Factors'!$C$7:$C$25),IF(OR(C275="B", C275= "S"), 'Adjustment Factors'!$C$28,IF(C275="H", 'Adjustment Factors'!$C$29,"Sex Req'd"))))</f>
        <v/>
      </c>
      <c r="P275" s="31" t="str">
        <f t="shared" si="42"/>
        <v/>
      </c>
      <c r="Q275" s="32" t="str">
        <f>IF(OR(AND(A275="",B275=""),C275="",J275="" ), "",ROUND((((J275-(IF(I275&gt;0, I275,IF(OR(C275="B", C275= "S"), 'Adjustment Factors'!$C$28,IF(C275="H", 'Adjustment Factors'!$C$29,"Sex Req'd")))))/L275)*205)+IF(I275&gt;0, I275,IF(OR(C275="B", C275= "S"), 'Adjustment Factors'!$C$28,IF(C275="H", 'Adjustment Factors'!$C$29,"Sex Req'd")))+IF(OR(C275="B",C275="S"),LOOKUP(N275,'Adjustment Factors'!$B$7:$B$25,'Adjustment Factors'!$D$7:$D$25),IF(C275="H",LOOKUP(N275,'Adjustment Factors'!$B$7:$B$25,'Adjustment Factors'!$E$7:$E$25),"")),0))</f>
        <v/>
      </c>
      <c r="R275" s="31" t="str">
        <f t="shared" si="43"/>
        <v/>
      </c>
      <c r="S275" s="32" t="str">
        <f t="shared" si="38"/>
        <v/>
      </c>
      <c r="T275" s="31" t="str">
        <f t="shared" si="44"/>
        <v/>
      </c>
    </row>
    <row r="276" spans="1:20" x14ac:dyDescent="0.25">
      <c r="A276" s="27"/>
      <c r="B276" s="28"/>
      <c r="C276" s="28"/>
      <c r="D276" s="29"/>
      <c r="E276" s="30"/>
      <c r="F276" s="30"/>
      <c r="G276" s="29"/>
      <c r="H276" s="27"/>
      <c r="I276" s="27"/>
      <c r="J276" s="27"/>
      <c r="K276" s="27"/>
      <c r="L276" s="31" t="str">
        <f t="shared" si="39"/>
        <v/>
      </c>
      <c r="M276" s="31" t="str">
        <f t="shared" si="40"/>
        <v/>
      </c>
      <c r="N276" s="31" t="str">
        <f t="shared" si="41"/>
        <v/>
      </c>
      <c r="O276" s="32" t="str">
        <f>IF(AND(A276="",B276=""), "",IF(I276&gt;0, I276+LOOKUP(N276,'Adjustment Factors'!$B$7:$B$25,'Adjustment Factors'!$C$7:$C$25),IF(OR(C276="B", C276= "S"), 'Adjustment Factors'!$C$28,IF(C276="H", 'Adjustment Factors'!$C$29,"Sex Req'd"))))</f>
        <v/>
      </c>
      <c r="P276" s="31" t="str">
        <f t="shared" si="42"/>
        <v/>
      </c>
      <c r="Q276" s="32" t="str">
        <f>IF(OR(AND(A276="",B276=""),C276="",J276="" ), "",ROUND((((J276-(IF(I276&gt;0, I276,IF(OR(C276="B", C276= "S"), 'Adjustment Factors'!$C$28,IF(C276="H", 'Adjustment Factors'!$C$29,"Sex Req'd")))))/L276)*205)+IF(I276&gt;0, I276,IF(OR(C276="B", C276= "S"), 'Adjustment Factors'!$C$28,IF(C276="H", 'Adjustment Factors'!$C$29,"Sex Req'd")))+IF(OR(C276="B",C276="S"),LOOKUP(N276,'Adjustment Factors'!$B$7:$B$25,'Adjustment Factors'!$D$7:$D$25),IF(C276="H",LOOKUP(N276,'Adjustment Factors'!$B$7:$B$25,'Adjustment Factors'!$E$7:$E$25),"")),0))</f>
        <v/>
      </c>
      <c r="R276" s="31" t="str">
        <f t="shared" si="43"/>
        <v/>
      </c>
      <c r="S276" s="32" t="str">
        <f t="shared" si="38"/>
        <v/>
      </c>
      <c r="T276" s="31" t="str">
        <f t="shared" si="44"/>
        <v/>
      </c>
    </row>
    <row r="277" spans="1:20" x14ac:dyDescent="0.25">
      <c r="A277" s="27"/>
      <c r="B277" s="28"/>
      <c r="C277" s="28"/>
      <c r="D277" s="29"/>
      <c r="E277" s="30"/>
      <c r="F277" s="30"/>
      <c r="G277" s="29"/>
      <c r="H277" s="27"/>
      <c r="I277" s="27"/>
      <c r="J277" s="27"/>
      <c r="K277" s="27"/>
      <c r="L277" s="31" t="str">
        <f t="shared" si="39"/>
        <v/>
      </c>
      <c r="M277" s="31" t="str">
        <f t="shared" si="40"/>
        <v/>
      </c>
      <c r="N277" s="31" t="str">
        <f t="shared" si="41"/>
        <v/>
      </c>
      <c r="O277" s="32" t="str">
        <f>IF(AND(A277="",B277=""), "",IF(I277&gt;0, I277+LOOKUP(N277,'Adjustment Factors'!$B$7:$B$25,'Adjustment Factors'!$C$7:$C$25),IF(OR(C277="B", C277= "S"), 'Adjustment Factors'!$C$28,IF(C277="H", 'Adjustment Factors'!$C$29,"Sex Req'd"))))</f>
        <v/>
      </c>
      <c r="P277" s="31" t="str">
        <f t="shared" si="42"/>
        <v/>
      </c>
      <c r="Q277" s="32" t="str">
        <f>IF(OR(AND(A277="",B277=""),C277="",J277="" ), "",ROUND((((J277-(IF(I277&gt;0, I277,IF(OR(C277="B", C277= "S"), 'Adjustment Factors'!$C$28,IF(C277="H", 'Adjustment Factors'!$C$29,"Sex Req'd")))))/L277)*205)+IF(I277&gt;0, I277,IF(OR(C277="B", C277= "S"), 'Adjustment Factors'!$C$28,IF(C277="H", 'Adjustment Factors'!$C$29,"Sex Req'd")))+IF(OR(C277="B",C277="S"),LOOKUP(N277,'Adjustment Factors'!$B$7:$B$25,'Adjustment Factors'!$D$7:$D$25),IF(C277="H",LOOKUP(N277,'Adjustment Factors'!$B$7:$B$25,'Adjustment Factors'!$E$7:$E$25),"")),0))</f>
        <v/>
      </c>
      <c r="R277" s="31" t="str">
        <f t="shared" si="43"/>
        <v/>
      </c>
      <c r="S277" s="32" t="str">
        <f t="shared" si="38"/>
        <v/>
      </c>
      <c r="T277" s="31" t="str">
        <f t="shared" si="44"/>
        <v/>
      </c>
    </row>
    <row r="278" spans="1:20" x14ac:dyDescent="0.25">
      <c r="A278" s="27"/>
      <c r="B278" s="28"/>
      <c r="C278" s="28"/>
      <c r="D278" s="29"/>
      <c r="E278" s="30"/>
      <c r="F278" s="30"/>
      <c r="G278" s="29"/>
      <c r="H278" s="27"/>
      <c r="I278" s="27"/>
      <c r="J278" s="27"/>
      <c r="K278" s="27"/>
      <c r="L278" s="31" t="str">
        <f t="shared" si="39"/>
        <v/>
      </c>
      <c r="M278" s="31" t="str">
        <f t="shared" si="40"/>
        <v/>
      </c>
      <c r="N278" s="31" t="str">
        <f t="shared" si="41"/>
        <v/>
      </c>
      <c r="O278" s="32" t="str">
        <f>IF(AND(A278="",B278=""), "",IF(I278&gt;0, I278+LOOKUP(N278,'Adjustment Factors'!$B$7:$B$25,'Adjustment Factors'!$C$7:$C$25),IF(OR(C278="B", C278= "S"), 'Adjustment Factors'!$C$28,IF(C278="H", 'Adjustment Factors'!$C$29,"Sex Req'd"))))</f>
        <v/>
      </c>
      <c r="P278" s="31" t="str">
        <f t="shared" si="42"/>
        <v/>
      </c>
      <c r="Q278" s="32" t="str">
        <f>IF(OR(AND(A278="",B278=""),C278="",J278="" ), "",ROUND((((J278-(IF(I278&gt;0, I278,IF(OR(C278="B", C278= "S"), 'Adjustment Factors'!$C$28,IF(C278="H", 'Adjustment Factors'!$C$29,"Sex Req'd")))))/L278)*205)+IF(I278&gt;0, I278,IF(OR(C278="B", C278= "S"), 'Adjustment Factors'!$C$28,IF(C278="H", 'Adjustment Factors'!$C$29,"Sex Req'd")))+IF(OR(C278="B",C278="S"),LOOKUP(N278,'Adjustment Factors'!$B$7:$B$25,'Adjustment Factors'!$D$7:$D$25),IF(C278="H",LOOKUP(N278,'Adjustment Factors'!$B$7:$B$25,'Adjustment Factors'!$E$7:$E$25),"")),0))</f>
        <v/>
      </c>
      <c r="R278" s="31" t="str">
        <f t="shared" si="43"/>
        <v/>
      </c>
      <c r="S278" s="32" t="str">
        <f t="shared" si="38"/>
        <v/>
      </c>
      <c r="T278" s="31" t="str">
        <f t="shared" si="44"/>
        <v/>
      </c>
    </row>
    <row r="279" spans="1:20" x14ac:dyDescent="0.25">
      <c r="A279" s="27"/>
      <c r="B279" s="28"/>
      <c r="C279" s="28"/>
      <c r="D279" s="29"/>
      <c r="E279" s="30"/>
      <c r="F279" s="30"/>
      <c r="G279" s="29"/>
      <c r="H279" s="27"/>
      <c r="I279" s="27"/>
      <c r="J279" s="27"/>
      <c r="K279" s="27"/>
      <c r="L279" s="31" t="str">
        <f t="shared" si="39"/>
        <v/>
      </c>
      <c r="M279" s="31" t="str">
        <f t="shared" si="40"/>
        <v/>
      </c>
      <c r="N279" s="31" t="str">
        <f t="shared" si="41"/>
        <v/>
      </c>
      <c r="O279" s="32" t="str">
        <f>IF(AND(A279="",B279=""), "",IF(I279&gt;0, I279+LOOKUP(N279,'Adjustment Factors'!$B$7:$B$25,'Adjustment Factors'!$C$7:$C$25),IF(OR(C279="B", C279= "S"), 'Adjustment Factors'!$C$28,IF(C279="H", 'Adjustment Factors'!$C$29,"Sex Req'd"))))</f>
        <v/>
      </c>
      <c r="P279" s="31" t="str">
        <f t="shared" si="42"/>
        <v/>
      </c>
      <c r="Q279" s="32" t="str">
        <f>IF(OR(AND(A279="",B279=""),C279="",J279="" ), "",ROUND((((J279-(IF(I279&gt;0, I279,IF(OR(C279="B", C279= "S"), 'Adjustment Factors'!$C$28,IF(C279="H", 'Adjustment Factors'!$C$29,"Sex Req'd")))))/L279)*205)+IF(I279&gt;0, I279,IF(OR(C279="B", C279= "S"), 'Adjustment Factors'!$C$28,IF(C279="H", 'Adjustment Factors'!$C$29,"Sex Req'd")))+IF(OR(C279="B",C279="S"),LOOKUP(N279,'Adjustment Factors'!$B$7:$B$25,'Adjustment Factors'!$D$7:$D$25),IF(C279="H",LOOKUP(N279,'Adjustment Factors'!$B$7:$B$25,'Adjustment Factors'!$E$7:$E$25),"")),0))</f>
        <v/>
      </c>
      <c r="R279" s="31" t="str">
        <f t="shared" si="43"/>
        <v/>
      </c>
      <c r="S279" s="32" t="str">
        <f t="shared" ref="S279:S342" si="45">IF(OR(AND(A279="",B279=""),C279="",J279="", K279="" ), "",ROUND(((K279-J279)/($D$9-$D$8))*160+Q279,0))</f>
        <v/>
      </c>
      <c r="T279" s="31" t="str">
        <f t="shared" si="44"/>
        <v/>
      </c>
    </row>
    <row r="280" spans="1:20" x14ac:dyDescent="0.25">
      <c r="A280" s="27"/>
      <c r="B280" s="28"/>
      <c r="C280" s="28"/>
      <c r="D280" s="29"/>
      <c r="E280" s="30"/>
      <c r="F280" s="30"/>
      <c r="G280" s="29"/>
      <c r="H280" s="27"/>
      <c r="I280" s="27"/>
      <c r="J280" s="27"/>
      <c r="K280" s="27"/>
      <c r="L280" s="31" t="str">
        <f t="shared" si="39"/>
        <v/>
      </c>
      <c r="M280" s="31" t="str">
        <f t="shared" si="40"/>
        <v/>
      </c>
      <c r="N280" s="31" t="str">
        <f t="shared" si="41"/>
        <v/>
      </c>
      <c r="O280" s="32" t="str">
        <f>IF(AND(A280="",B280=""), "",IF(I280&gt;0, I280+LOOKUP(N280,'Adjustment Factors'!$B$7:$B$25,'Adjustment Factors'!$C$7:$C$25),IF(OR(C280="B", C280= "S"), 'Adjustment Factors'!$C$28,IF(C280="H", 'Adjustment Factors'!$C$29,"Sex Req'd"))))</f>
        <v/>
      </c>
      <c r="P280" s="31" t="str">
        <f t="shared" si="42"/>
        <v/>
      </c>
      <c r="Q280" s="32" t="str">
        <f>IF(OR(AND(A280="",B280=""),C280="",J280="" ), "",ROUND((((J280-(IF(I280&gt;0, I280,IF(OR(C280="B", C280= "S"), 'Adjustment Factors'!$C$28,IF(C280="H", 'Adjustment Factors'!$C$29,"Sex Req'd")))))/L280)*205)+IF(I280&gt;0, I280,IF(OR(C280="B", C280= "S"), 'Adjustment Factors'!$C$28,IF(C280="H", 'Adjustment Factors'!$C$29,"Sex Req'd")))+IF(OR(C280="B",C280="S"),LOOKUP(N280,'Adjustment Factors'!$B$7:$B$25,'Adjustment Factors'!$D$7:$D$25),IF(C280="H",LOOKUP(N280,'Adjustment Factors'!$B$7:$B$25,'Adjustment Factors'!$E$7:$E$25),"")),0))</f>
        <v/>
      </c>
      <c r="R280" s="31" t="str">
        <f t="shared" si="43"/>
        <v/>
      </c>
      <c r="S280" s="32" t="str">
        <f t="shared" si="45"/>
        <v/>
      </c>
      <c r="T280" s="31" t="str">
        <f t="shared" si="44"/>
        <v/>
      </c>
    </row>
    <row r="281" spans="1:20" x14ac:dyDescent="0.25">
      <c r="A281" s="27"/>
      <c r="B281" s="28"/>
      <c r="C281" s="28"/>
      <c r="D281" s="29"/>
      <c r="E281" s="30"/>
      <c r="F281" s="30"/>
      <c r="G281" s="29"/>
      <c r="H281" s="27"/>
      <c r="I281" s="27"/>
      <c r="J281" s="27"/>
      <c r="K281" s="27"/>
      <c r="L281" s="31" t="str">
        <f t="shared" si="39"/>
        <v/>
      </c>
      <c r="M281" s="31" t="str">
        <f t="shared" si="40"/>
        <v/>
      </c>
      <c r="N281" s="31" t="str">
        <f t="shared" si="41"/>
        <v/>
      </c>
      <c r="O281" s="32" t="str">
        <f>IF(AND(A281="",B281=""), "",IF(I281&gt;0, I281+LOOKUP(N281,'Adjustment Factors'!$B$7:$B$25,'Adjustment Factors'!$C$7:$C$25),IF(OR(C281="B", C281= "S"), 'Adjustment Factors'!$C$28,IF(C281="H", 'Adjustment Factors'!$C$29,"Sex Req'd"))))</f>
        <v/>
      </c>
      <c r="P281" s="31" t="str">
        <f t="shared" si="42"/>
        <v/>
      </c>
      <c r="Q281" s="32" t="str">
        <f>IF(OR(AND(A281="",B281=""),C281="",J281="" ), "",ROUND((((J281-(IF(I281&gt;0, I281,IF(OR(C281="B", C281= "S"), 'Adjustment Factors'!$C$28,IF(C281="H", 'Adjustment Factors'!$C$29,"Sex Req'd")))))/L281)*205)+IF(I281&gt;0, I281,IF(OR(C281="B", C281= "S"), 'Adjustment Factors'!$C$28,IF(C281="H", 'Adjustment Factors'!$C$29,"Sex Req'd")))+IF(OR(C281="B",C281="S"),LOOKUP(N281,'Adjustment Factors'!$B$7:$B$25,'Adjustment Factors'!$D$7:$D$25),IF(C281="H",LOOKUP(N281,'Adjustment Factors'!$B$7:$B$25,'Adjustment Factors'!$E$7:$E$25),"")),0))</f>
        <v/>
      </c>
      <c r="R281" s="31" t="str">
        <f t="shared" si="43"/>
        <v/>
      </c>
      <c r="S281" s="32" t="str">
        <f t="shared" si="45"/>
        <v/>
      </c>
      <c r="T281" s="31" t="str">
        <f t="shared" si="44"/>
        <v/>
      </c>
    </row>
    <row r="282" spans="1:20" x14ac:dyDescent="0.25">
      <c r="A282" s="27"/>
      <c r="B282" s="28"/>
      <c r="C282" s="28"/>
      <c r="D282" s="29"/>
      <c r="E282" s="30"/>
      <c r="F282" s="30"/>
      <c r="G282" s="29"/>
      <c r="H282" s="27"/>
      <c r="I282" s="27"/>
      <c r="J282" s="27"/>
      <c r="K282" s="27"/>
      <c r="L282" s="31" t="str">
        <f t="shared" si="39"/>
        <v/>
      </c>
      <c r="M282" s="31" t="str">
        <f t="shared" si="40"/>
        <v/>
      </c>
      <c r="N282" s="31" t="str">
        <f t="shared" si="41"/>
        <v/>
      </c>
      <c r="O282" s="32" t="str">
        <f>IF(AND(A282="",B282=""), "",IF(I282&gt;0, I282+LOOKUP(N282,'Adjustment Factors'!$B$7:$B$25,'Adjustment Factors'!$C$7:$C$25),IF(OR(C282="B", C282= "S"), 'Adjustment Factors'!$C$28,IF(C282="H", 'Adjustment Factors'!$C$29,"Sex Req'd"))))</f>
        <v/>
      </c>
      <c r="P282" s="31" t="str">
        <f t="shared" si="42"/>
        <v/>
      </c>
      <c r="Q282" s="32" t="str">
        <f>IF(OR(AND(A282="",B282=""),C282="",J282="" ), "",ROUND((((J282-(IF(I282&gt;0, I282,IF(OR(C282="B", C282= "S"), 'Adjustment Factors'!$C$28,IF(C282="H", 'Adjustment Factors'!$C$29,"Sex Req'd")))))/L282)*205)+IF(I282&gt;0, I282,IF(OR(C282="B", C282= "S"), 'Adjustment Factors'!$C$28,IF(C282="H", 'Adjustment Factors'!$C$29,"Sex Req'd")))+IF(OR(C282="B",C282="S"),LOOKUP(N282,'Adjustment Factors'!$B$7:$B$25,'Adjustment Factors'!$D$7:$D$25),IF(C282="H",LOOKUP(N282,'Adjustment Factors'!$B$7:$B$25,'Adjustment Factors'!$E$7:$E$25),"")),0))</f>
        <v/>
      </c>
      <c r="R282" s="31" t="str">
        <f t="shared" si="43"/>
        <v/>
      </c>
      <c r="S282" s="32" t="str">
        <f t="shared" si="45"/>
        <v/>
      </c>
      <c r="T282" s="31" t="str">
        <f t="shared" si="44"/>
        <v/>
      </c>
    </row>
    <row r="283" spans="1:20" x14ac:dyDescent="0.25">
      <c r="A283" s="27"/>
      <c r="B283" s="28"/>
      <c r="C283" s="28"/>
      <c r="D283" s="29"/>
      <c r="E283" s="30"/>
      <c r="F283" s="30"/>
      <c r="G283" s="29"/>
      <c r="H283" s="27"/>
      <c r="I283" s="27"/>
      <c r="J283" s="27"/>
      <c r="K283" s="27"/>
      <c r="L283" s="31" t="str">
        <f t="shared" si="39"/>
        <v/>
      </c>
      <c r="M283" s="31" t="str">
        <f t="shared" si="40"/>
        <v/>
      </c>
      <c r="N283" s="31" t="str">
        <f t="shared" si="41"/>
        <v/>
      </c>
      <c r="O283" s="32" t="str">
        <f>IF(AND(A283="",B283=""), "",IF(I283&gt;0, I283+LOOKUP(N283,'Adjustment Factors'!$B$7:$B$25,'Adjustment Factors'!$C$7:$C$25),IF(OR(C283="B", C283= "S"), 'Adjustment Factors'!$C$28,IF(C283="H", 'Adjustment Factors'!$C$29,"Sex Req'd"))))</f>
        <v/>
      </c>
      <c r="P283" s="31" t="str">
        <f t="shared" si="42"/>
        <v/>
      </c>
      <c r="Q283" s="32" t="str">
        <f>IF(OR(AND(A283="",B283=""),C283="",J283="" ), "",ROUND((((J283-(IF(I283&gt;0, I283,IF(OR(C283="B", C283= "S"), 'Adjustment Factors'!$C$28,IF(C283="H", 'Adjustment Factors'!$C$29,"Sex Req'd")))))/L283)*205)+IF(I283&gt;0, I283,IF(OR(C283="B", C283= "S"), 'Adjustment Factors'!$C$28,IF(C283="H", 'Adjustment Factors'!$C$29,"Sex Req'd")))+IF(OR(C283="B",C283="S"),LOOKUP(N283,'Adjustment Factors'!$B$7:$B$25,'Adjustment Factors'!$D$7:$D$25),IF(C283="H",LOOKUP(N283,'Adjustment Factors'!$B$7:$B$25,'Adjustment Factors'!$E$7:$E$25),"")),0))</f>
        <v/>
      </c>
      <c r="R283" s="31" t="str">
        <f t="shared" si="43"/>
        <v/>
      </c>
      <c r="S283" s="32" t="str">
        <f t="shared" si="45"/>
        <v/>
      </c>
      <c r="T283" s="31" t="str">
        <f t="shared" si="44"/>
        <v/>
      </c>
    </row>
    <row r="284" spans="1:20" x14ac:dyDescent="0.25">
      <c r="A284" s="27"/>
      <c r="B284" s="28"/>
      <c r="C284" s="28"/>
      <c r="D284" s="29"/>
      <c r="E284" s="30"/>
      <c r="F284" s="30"/>
      <c r="G284" s="29"/>
      <c r="H284" s="27"/>
      <c r="I284" s="27"/>
      <c r="J284" s="27"/>
      <c r="K284" s="27"/>
      <c r="L284" s="31" t="str">
        <f t="shared" si="39"/>
        <v/>
      </c>
      <c r="M284" s="31" t="str">
        <f t="shared" si="40"/>
        <v/>
      </c>
      <c r="N284" s="31" t="str">
        <f t="shared" si="41"/>
        <v/>
      </c>
      <c r="O284" s="32" t="str">
        <f>IF(AND(A284="",B284=""), "",IF(I284&gt;0, I284+LOOKUP(N284,'Adjustment Factors'!$B$7:$B$25,'Adjustment Factors'!$C$7:$C$25),IF(OR(C284="B", C284= "S"), 'Adjustment Factors'!$C$28,IF(C284="H", 'Adjustment Factors'!$C$29,"Sex Req'd"))))</f>
        <v/>
      </c>
      <c r="P284" s="31" t="str">
        <f t="shared" si="42"/>
        <v/>
      </c>
      <c r="Q284" s="32" t="str">
        <f>IF(OR(AND(A284="",B284=""),C284="",J284="" ), "",ROUND((((J284-(IF(I284&gt;0, I284,IF(OR(C284="B", C284= "S"), 'Adjustment Factors'!$C$28,IF(C284="H", 'Adjustment Factors'!$C$29,"Sex Req'd")))))/L284)*205)+IF(I284&gt;0, I284,IF(OR(C284="B", C284= "S"), 'Adjustment Factors'!$C$28,IF(C284="H", 'Adjustment Factors'!$C$29,"Sex Req'd")))+IF(OR(C284="B",C284="S"),LOOKUP(N284,'Adjustment Factors'!$B$7:$B$25,'Adjustment Factors'!$D$7:$D$25),IF(C284="H",LOOKUP(N284,'Adjustment Factors'!$B$7:$B$25,'Adjustment Factors'!$E$7:$E$25),"")),0))</f>
        <v/>
      </c>
      <c r="R284" s="31" t="str">
        <f t="shared" si="43"/>
        <v/>
      </c>
      <c r="S284" s="32" t="str">
        <f t="shared" si="45"/>
        <v/>
      </c>
      <c r="T284" s="31" t="str">
        <f t="shared" si="44"/>
        <v/>
      </c>
    </row>
    <row r="285" spans="1:20" x14ac:dyDescent="0.25">
      <c r="A285" s="27"/>
      <c r="B285" s="28"/>
      <c r="C285" s="28"/>
      <c r="D285" s="29"/>
      <c r="E285" s="30"/>
      <c r="F285" s="30"/>
      <c r="G285" s="29"/>
      <c r="H285" s="27"/>
      <c r="I285" s="27"/>
      <c r="J285" s="27"/>
      <c r="K285" s="27"/>
      <c r="L285" s="31" t="str">
        <f t="shared" si="39"/>
        <v/>
      </c>
      <c r="M285" s="31" t="str">
        <f t="shared" si="40"/>
        <v/>
      </c>
      <c r="N285" s="31" t="str">
        <f t="shared" si="41"/>
        <v/>
      </c>
      <c r="O285" s="32" t="str">
        <f>IF(AND(A285="",B285=""), "",IF(I285&gt;0, I285+LOOKUP(N285,'Adjustment Factors'!$B$7:$B$25,'Adjustment Factors'!$C$7:$C$25),IF(OR(C285="B", C285= "S"), 'Adjustment Factors'!$C$28,IF(C285="H", 'Adjustment Factors'!$C$29,"Sex Req'd"))))</f>
        <v/>
      </c>
      <c r="P285" s="31" t="str">
        <f t="shared" si="42"/>
        <v/>
      </c>
      <c r="Q285" s="32" t="str">
        <f>IF(OR(AND(A285="",B285=""),C285="",J285="" ), "",ROUND((((J285-(IF(I285&gt;0, I285,IF(OR(C285="B", C285= "S"), 'Adjustment Factors'!$C$28,IF(C285="H", 'Adjustment Factors'!$C$29,"Sex Req'd")))))/L285)*205)+IF(I285&gt;0, I285,IF(OR(C285="B", C285= "S"), 'Adjustment Factors'!$C$28,IF(C285="H", 'Adjustment Factors'!$C$29,"Sex Req'd")))+IF(OR(C285="B",C285="S"),LOOKUP(N285,'Adjustment Factors'!$B$7:$B$25,'Adjustment Factors'!$D$7:$D$25),IF(C285="H",LOOKUP(N285,'Adjustment Factors'!$B$7:$B$25,'Adjustment Factors'!$E$7:$E$25),"")),0))</f>
        <v/>
      </c>
      <c r="R285" s="31" t="str">
        <f t="shared" si="43"/>
        <v/>
      </c>
      <c r="S285" s="32" t="str">
        <f t="shared" si="45"/>
        <v/>
      </c>
      <c r="T285" s="31" t="str">
        <f t="shared" si="44"/>
        <v/>
      </c>
    </row>
    <row r="286" spans="1:20" x14ac:dyDescent="0.25">
      <c r="A286" s="27"/>
      <c r="B286" s="28"/>
      <c r="C286" s="28"/>
      <c r="D286" s="29"/>
      <c r="E286" s="30"/>
      <c r="F286" s="30"/>
      <c r="G286" s="29"/>
      <c r="H286" s="27"/>
      <c r="I286" s="27"/>
      <c r="J286" s="27"/>
      <c r="K286" s="27"/>
      <c r="L286" s="31" t="str">
        <f t="shared" si="39"/>
        <v/>
      </c>
      <c r="M286" s="31" t="str">
        <f t="shared" si="40"/>
        <v/>
      </c>
      <c r="N286" s="31" t="str">
        <f t="shared" si="41"/>
        <v/>
      </c>
      <c r="O286" s="32" t="str">
        <f>IF(AND(A286="",B286=""), "",IF(I286&gt;0, I286+LOOKUP(N286,'Adjustment Factors'!$B$7:$B$25,'Adjustment Factors'!$C$7:$C$25),IF(OR(C286="B", C286= "S"), 'Adjustment Factors'!$C$28,IF(C286="H", 'Adjustment Factors'!$C$29,"Sex Req'd"))))</f>
        <v/>
      </c>
      <c r="P286" s="31" t="str">
        <f t="shared" si="42"/>
        <v/>
      </c>
      <c r="Q286" s="32" t="str">
        <f>IF(OR(AND(A286="",B286=""),C286="",J286="" ), "",ROUND((((J286-(IF(I286&gt;0, I286,IF(OR(C286="B", C286= "S"), 'Adjustment Factors'!$C$28,IF(C286="H", 'Adjustment Factors'!$C$29,"Sex Req'd")))))/L286)*205)+IF(I286&gt;0, I286,IF(OR(C286="B", C286= "S"), 'Adjustment Factors'!$C$28,IF(C286="H", 'Adjustment Factors'!$C$29,"Sex Req'd")))+IF(OR(C286="B",C286="S"),LOOKUP(N286,'Adjustment Factors'!$B$7:$B$25,'Adjustment Factors'!$D$7:$D$25),IF(C286="H",LOOKUP(N286,'Adjustment Factors'!$B$7:$B$25,'Adjustment Factors'!$E$7:$E$25),"")),0))</f>
        <v/>
      </c>
      <c r="R286" s="31" t="str">
        <f t="shared" si="43"/>
        <v/>
      </c>
      <c r="S286" s="32" t="str">
        <f t="shared" si="45"/>
        <v/>
      </c>
      <c r="T286" s="31" t="str">
        <f t="shared" si="44"/>
        <v/>
      </c>
    </row>
    <row r="287" spans="1:20" x14ac:dyDescent="0.25">
      <c r="A287" s="27"/>
      <c r="B287" s="28"/>
      <c r="C287" s="28"/>
      <c r="D287" s="29"/>
      <c r="E287" s="30"/>
      <c r="F287" s="30"/>
      <c r="G287" s="29"/>
      <c r="H287" s="27"/>
      <c r="I287" s="27"/>
      <c r="J287" s="27"/>
      <c r="K287" s="27"/>
      <c r="L287" s="31" t="str">
        <f t="shared" si="39"/>
        <v/>
      </c>
      <c r="M287" s="31" t="str">
        <f t="shared" si="40"/>
        <v/>
      </c>
      <c r="N287" s="31" t="str">
        <f t="shared" si="41"/>
        <v/>
      </c>
      <c r="O287" s="32" t="str">
        <f>IF(AND(A287="",B287=""), "",IF(I287&gt;0, I287+LOOKUP(N287,'Adjustment Factors'!$B$7:$B$25,'Adjustment Factors'!$C$7:$C$25),IF(OR(C287="B", C287= "S"), 'Adjustment Factors'!$C$28,IF(C287="H", 'Adjustment Factors'!$C$29,"Sex Req'd"))))</f>
        <v/>
      </c>
      <c r="P287" s="31" t="str">
        <f t="shared" si="42"/>
        <v/>
      </c>
      <c r="Q287" s="32" t="str">
        <f>IF(OR(AND(A287="",B287=""),C287="",J287="" ), "",ROUND((((J287-(IF(I287&gt;0, I287,IF(OR(C287="B", C287= "S"), 'Adjustment Factors'!$C$28,IF(C287="H", 'Adjustment Factors'!$C$29,"Sex Req'd")))))/L287)*205)+IF(I287&gt;0, I287,IF(OR(C287="B", C287= "S"), 'Adjustment Factors'!$C$28,IF(C287="H", 'Adjustment Factors'!$C$29,"Sex Req'd")))+IF(OR(C287="B",C287="S"),LOOKUP(N287,'Adjustment Factors'!$B$7:$B$25,'Adjustment Factors'!$D$7:$D$25),IF(C287="H",LOOKUP(N287,'Adjustment Factors'!$B$7:$B$25,'Adjustment Factors'!$E$7:$E$25),"")),0))</f>
        <v/>
      </c>
      <c r="R287" s="31" t="str">
        <f t="shared" si="43"/>
        <v/>
      </c>
      <c r="S287" s="32" t="str">
        <f t="shared" si="45"/>
        <v/>
      </c>
      <c r="T287" s="31" t="str">
        <f t="shared" si="44"/>
        <v/>
      </c>
    </row>
    <row r="288" spans="1:20" x14ac:dyDescent="0.25">
      <c r="A288" s="27"/>
      <c r="B288" s="28"/>
      <c r="C288" s="28"/>
      <c r="D288" s="29"/>
      <c r="E288" s="30"/>
      <c r="F288" s="30"/>
      <c r="G288" s="29"/>
      <c r="H288" s="27"/>
      <c r="I288" s="27"/>
      <c r="J288" s="27"/>
      <c r="K288" s="27"/>
      <c r="L288" s="31" t="str">
        <f t="shared" si="39"/>
        <v/>
      </c>
      <c r="M288" s="31" t="str">
        <f t="shared" si="40"/>
        <v/>
      </c>
      <c r="N288" s="31" t="str">
        <f t="shared" si="41"/>
        <v/>
      </c>
      <c r="O288" s="32" t="str">
        <f>IF(AND(A288="",B288=""), "",IF(I288&gt;0, I288+LOOKUP(N288,'Adjustment Factors'!$B$7:$B$25,'Adjustment Factors'!$C$7:$C$25),IF(OR(C288="B", C288= "S"), 'Adjustment Factors'!$C$28,IF(C288="H", 'Adjustment Factors'!$C$29,"Sex Req'd"))))</f>
        <v/>
      </c>
      <c r="P288" s="31" t="str">
        <f t="shared" si="42"/>
        <v/>
      </c>
      <c r="Q288" s="32" t="str">
        <f>IF(OR(AND(A288="",B288=""),C288="",J288="" ), "",ROUND((((J288-(IF(I288&gt;0, I288,IF(OR(C288="B", C288= "S"), 'Adjustment Factors'!$C$28,IF(C288="H", 'Adjustment Factors'!$C$29,"Sex Req'd")))))/L288)*205)+IF(I288&gt;0, I288,IF(OR(C288="B", C288= "S"), 'Adjustment Factors'!$C$28,IF(C288="H", 'Adjustment Factors'!$C$29,"Sex Req'd")))+IF(OR(C288="B",C288="S"),LOOKUP(N288,'Adjustment Factors'!$B$7:$B$25,'Adjustment Factors'!$D$7:$D$25),IF(C288="H",LOOKUP(N288,'Adjustment Factors'!$B$7:$B$25,'Adjustment Factors'!$E$7:$E$25),"")),0))</f>
        <v/>
      </c>
      <c r="R288" s="31" t="str">
        <f t="shared" si="43"/>
        <v/>
      </c>
      <c r="S288" s="32" t="str">
        <f t="shared" si="45"/>
        <v/>
      </c>
      <c r="T288" s="31" t="str">
        <f t="shared" si="44"/>
        <v/>
      </c>
    </row>
    <row r="289" spans="1:20" x14ac:dyDescent="0.25">
      <c r="A289" s="27"/>
      <c r="B289" s="28"/>
      <c r="C289" s="28"/>
      <c r="D289" s="29"/>
      <c r="E289" s="30"/>
      <c r="F289" s="30"/>
      <c r="G289" s="29"/>
      <c r="H289" s="27"/>
      <c r="I289" s="27"/>
      <c r="J289" s="27"/>
      <c r="K289" s="27"/>
      <c r="L289" s="31" t="str">
        <f t="shared" si="39"/>
        <v/>
      </c>
      <c r="M289" s="31" t="str">
        <f t="shared" si="40"/>
        <v/>
      </c>
      <c r="N289" s="31" t="str">
        <f t="shared" si="41"/>
        <v/>
      </c>
      <c r="O289" s="32" t="str">
        <f>IF(AND(A289="",B289=""), "",IF(I289&gt;0, I289+LOOKUP(N289,'Adjustment Factors'!$B$7:$B$25,'Adjustment Factors'!$C$7:$C$25),IF(OR(C289="B", C289= "S"), 'Adjustment Factors'!$C$28,IF(C289="H", 'Adjustment Factors'!$C$29,"Sex Req'd"))))</f>
        <v/>
      </c>
      <c r="P289" s="31" t="str">
        <f t="shared" si="42"/>
        <v/>
      </c>
      <c r="Q289" s="32" t="str">
        <f>IF(OR(AND(A289="",B289=""),C289="",J289="" ), "",ROUND((((J289-(IF(I289&gt;0, I289,IF(OR(C289="B", C289= "S"), 'Adjustment Factors'!$C$28,IF(C289="H", 'Adjustment Factors'!$C$29,"Sex Req'd")))))/L289)*205)+IF(I289&gt;0, I289,IF(OR(C289="B", C289= "S"), 'Adjustment Factors'!$C$28,IF(C289="H", 'Adjustment Factors'!$C$29,"Sex Req'd")))+IF(OR(C289="B",C289="S"),LOOKUP(N289,'Adjustment Factors'!$B$7:$B$25,'Adjustment Factors'!$D$7:$D$25),IF(C289="H",LOOKUP(N289,'Adjustment Factors'!$B$7:$B$25,'Adjustment Factors'!$E$7:$E$25),"")),0))</f>
        <v/>
      </c>
      <c r="R289" s="31" t="str">
        <f t="shared" si="43"/>
        <v/>
      </c>
      <c r="S289" s="32" t="str">
        <f t="shared" si="45"/>
        <v/>
      </c>
      <c r="T289" s="31" t="str">
        <f t="shared" si="44"/>
        <v/>
      </c>
    </row>
    <row r="290" spans="1:20" x14ac:dyDescent="0.25">
      <c r="A290" s="27"/>
      <c r="B290" s="28"/>
      <c r="C290" s="28"/>
      <c r="D290" s="29"/>
      <c r="E290" s="30"/>
      <c r="F290" s="30"/>
      <c r="G290" s="29"/>
      <c r="H290" s="27"/>
      <c r="I290" s="27"/>
      <c r="J290" s="27"/>
      <c r="K290" s="27"/>
      <c r="L290" s="31" t="str">
        <f t="shared" si="39"/>
        <v/>
      </c>
      <c r="M290" s="31" t="str">
        <f t="shared" si="40"/>
        <v/>
      </c>
      <c r="N290" s="31" t="str">
        <f t="shared" si="41"/>
        <v/>
      </c>
      <c r="O290" s="32" t="str">
        <f>IF(AND(A290="",B290=""), "",IF(I290&gt;0, I290+LOOKUP(N290,'Adjustment Factors'!$B$7:$B$25,'Adjustment Factors'!$C$7:$C$25),IF(OR(C290="B", C290= "S"), 'Adjustment Factors'!$C$28,IF(C290="H", 'Adjustment Factors'!$C$29,"Sex Req'd"))))</f>
        <v/>
      </c>
      <c r="P290" s="31" t="str">
        <f t="shared" si="42"/>
        <v/>
      </c>
      <c r="Q290" s="32" t="str">
        <f>IF(OR(AND(A290="",B290=""),C290="",J290="" ), "",ROUND((((J290-(IF(I290&gt;0, I290,IF(OR(C290="B", C290= "S"), 'Adjustment Factors'!$C$28,IF(C290="H", 'Adjustment Factors'!$C$29,"Sex Req'd")))))/L290)*205)+IF(I290&gt;0, I290,IF(OR(C290="B", C290= "S"), 'Adjustment Factors'!$C$28,IF(C290="H", 'Adjustment Factors'!$C$29,"Sex Req'd")))+IF(OR(C290="B",C290="S"),LOOKUP(N290,'Adjustment Factors'!$B$7:$B$25,'Adjustment Factors'!$D$7:$D$25),IF(C290="H",LOOKUP(N290,'Adjustment Factors'!$B$7:$B$25,'Adjustment Factors'!$E$7:$E$25),"")),0))</f>
        <v/>
      </c>
      <c r="R290" s="31" t="str">
        <f t="shared" si="43"/>
        <v/>
      </c>
      <c r="S290" s="32" t="str">
        <f t="shared" si="45"/>
        <v/>
      </c>
      <c r="T290" s="31" t="str">
        <f t="shared" si="44"/>
        <v/>
      </c>
    </row>
    <row r="291" spans="1:20" x14ac:dyDescent="0.25">
      <c r="A291" s="27"/>
      <c r="B291" s="28"/>
      <c r="C291" s="28"/>
      <c r="D291" s="29"/>
      <c r="E291" s="30"/>
      <c r="F291" s="30"/>
      <c r="G291" s="29"/>
      <c r="H291" s="27"/>
      <c r="I291" s="27"/>
      <c r="J291" s="27"/>
      <c r="K291" s="27"/>
      <c r="L291" s="31" t="str">
        <f t="shared" si="39"/>
        <v/>
      </c>
      <c r="M291" s="31" t="str">
        <f t="shared" si="40"/>
        <v/>
      </c>
      <c r="N291" s="31" t="str">
        <f t="shared" si="41"/>
        <v/>
      </c>
      <c r="O291" s="32" t="str">
        <f>IF(AND(A291="",B291=""), "",IF(I291&gt;0, I291+LOOKUP(N291,'Adjustment Factors'!$B$7:$B$25,'Adjustment Factors'!$C$7:$C$25),IF(OR(C291="B", C291= "S"), 'Adjustment Factors'!$C$28,IF(C291="H", 'Adjustment Factors'!$C$29,"Sex Req'd"))))</f>
        <v/>
      </c>
      <c r="P291" s="31" t="str">
        <f t="shared" si="42"/>
        <v/>
      </c>
      <c r="Q291" s="32" t="str">
        <f>IF(OR(AND(A291="",B291=""),C291="",J291="" ), "",ROUND((((J291-(IF(I291&gt;0, I291,IF(OR(C291="B", C291= "S"), 'Adjustment Factors'!$C$28,IF(C291="H", 'Adjustment Factors'!$C$29,"Sex Req'd")))))/L291)*205)+IF(I291&gt;0, I291,IF(OR(C291="B", C291= "S"), 'Adjustment Factors'!$C$28,IF(C291="H", 'Adjustment Factors'!$C$29,"Sex Req'd")))+IF(OR(C291="B",C291="S"),LOOKUP(N291,'Adjustment Factors'!$B$7:$B$25,'Adjustment Factors'!$D$7:$D$25),IF(C291="H",LOOKUP(N291,'Adjustment Factors'!$B$7:$B$25,'Adjustment Factors'!$E$7:$E$25),"")),0))</f>
        <v/>
      </c>
      <c r="R291" s="31" t="str">
        <f t="shared" si="43"/>
        <v/>
      </c>
      <c r="S291" s="32" t="str">
        <f t="shared" si="45"/>
        <v/>
      </c>
      <c r="T291" s="31" t="str">
        <f t="shared" si="44"/>
        <v/>
      </c>
    </row>
    <row r="292" spans="1:20" x14ac:dyDescent="0.25">
      <c r="A292" s="27"/>
      <c r="B292" s="28"/>
      <c r="C292" s="28"/>
      <c r="D292" s="29"/>
      <c r="E292" s="30"/>
      <c r="F292" s="30"/>
      <c r="G292" s="29"/>
      <c r="H292" s="27"/>
      <c r="I292" s="27"/>
      <c r="J292" s="27"/>
      <c r="K292" s="27"/>
      <c r="L292" s="31" t="str">
        <f t="shared" si="39"/>
        <v/>
      </c>
      <c r="M292" s="31" t="str">
        <f t="shared" si="40"/>
        <v/>
      </c>
      <c r="N292" s="31" t="str">
        <f t="shared" si="41"/>
        <v/>
      </c>
      <c r="O292" s="32" t="str">
        <f>IF(AND(A292="",B292=""), "",IF(I292&gt;0, I292+LOOKUP(N292,'Adjustment Factors'!$B$7:$B$25,'Adjustment Factors'!$C$7:$C$25),IF(OR(C292="B", C292= "S"), 'Adjustment Factors'!$C$28,IF(C292="H", 'Adjustment Factors'!$C$29,"Sex Req'd"))))</f>
        <v/>
      </c>
      <c r="P292" s="31" t="str">
        <f t="shared" si="42"/>
        <v/>
      </c>
      <c r="Q292" s="32" t="str">
        <f>IF(OR(AND(A292="",B292=""),C292="",J292="" ), "",ROUND((((J292-(IF(I292&gt;0, I292,IF(OR(C292="B", C292= "S"), 'Adjustment Factors'!$C$28,IF(C292="H", 'Adjustment Factors'!$C$29,"Sex Req'd")))))/L292)*205)+IF(I292&gt;0, I292,IF(OR(C292="B", C292= "S"), 'Adjustment Factors'!$C$28,IF(C292="H", 'Adjustment Factors'!$C$29,"Sex Req'd")))+IF(OR(C292="B",C292="S"),LOOKUP(N292,'Adjustment Factors'!$B$7:$B$25,'Adjustment Factors'!$D$7:$D$25),IF(C292="H",LOOKUP(N292,'Adjustment Factors'!$B$7:$B$25,'Adjustment Factors'!$E$7:$E$25),"")),0))</f>
        <v/>
      </c>
      <c r="R292" s="31" t="str">
        <f t="shared" si="43"/>
        <v/>
      </c>
      <c r="S292" s="32" t="str">
        <f t="shared" si="45"/>
        <v/>
      </c>
      <c r="T292" s="31" t="str">
        <f t="shared" si="44"/>
        <v/>
      </c>
    </row>
    <row r="293" spans="1:20" x14ac:dyDescent="0.25">
      <c r="A293" s="27"/>
      <c r="B293" s="28"/>
      <c r="C293" s="28"/>
      <c r="D293" s="29"/>
      <c r="E293" s="30"/>
      <c r="F293" s="30"/>
      <c r="G293" s="29"/>
      <c r="H293" s="27"/>
      <c r="I293" s="27"/>
      <c r="J293" s="27"/>
      <c r="K293" s="27"/>
      <c r="L293" s="31" t="str">
        <f t="shared" si="39"/>
        <v/>
      </c>
      <c r="M293" s="31" t="str">
        <f t="shared" si="40"/>
        <v/>
      </c>
      <c r="N293" s="31" t="str">
        <f t="shared" si="41"/>
        <v/>
      </c>
      <c r="O293" s="32" t="str">
        <f>IF(AND(A293="",B293=""), "",IF(I293&gt;0, I293+LOOKUP(N293,'Adjustment Factors'!$B$7:$B$25,'Adjustment Factors'!$C$7:$C$25),IF(OR(C293="B", C293= "S"), 'Adjustment Factors'!$C$28,IF(C293="H", 'Adjustment Factors'!$C$29,"Sex Req'd"))))</f>
        <v/>
      </c>
      <c r="P293" s="31" t="str">
        <f t="shared" si="42"/>
        <v/>
      </c>
      <c r="Q293" s="32" t="str">
        <f>IF(OR(AND(A293="",B293=""),C293="",J293="" ), "",ROUND((((J293-(IF(I293&gt;0, I293,IF(OR(C293="B", C293= "S"), 'Adjustment Factors'!$C$28,IF(C293="H", 'Adjustment Factors'!$C$29,"Sex Req'd")))))/L293)*205)+IF(I293&gt;0, I293,IF(OR(C293="B", C293= "S"), 'Adjustment Factors'!$C$28,IF(C293="H", 'Adjustment Factors'!$C$29,"Sex Req'd")))+IF(OR(C293="B",C293="S"),LOOKUP(N293,'Adjustment Factors'!$B$7:$B$25,'Adjustment Factors'!$D$7:$D$25),IF(C293="H",LOOKUP(N293,'Adjustment Factors'!$B$7:$B$25,'Adjustment Factors'!$E$7:$E$25),"")),0))</f>
        <v/>
      </c>
      <c r="R293" s="31" t="str">
        <f t="shared" si="43"/>
        <v/>
      </c>
      <c r="S293" s="32" t="str">
        <f t="shared" si="45"/>
        <v/>
      </c>
      <c r="T293" s="31" t="str">
        <f t="shared" si="44"/>
        <v/>
      </c>
    </row>
    <row r="294" spans="1:20" x14ac:dyDescent="0.25">
      <c r="A294" s="27"/>
      <c r="B294" s="28"/>
      <c r="C294" s="28"/>
      <c r="D294" s="29"/>
      <c r="E294" s="30"/>
      <c r="F294" s="30"/>
      <c r="G294" s="29"/>
      <c r="H294" s="27"/>
      <c r="I294" s="27"/>
      <c r="J294" s="27"/>
      <c r="K294" s="27"/>
      <c r="L294" s="31" t="str">
        <f t="shared" si="39"/>
        <v/>
      </c>
      <c r="M294" s="31" t="str">
        <f t="shared" si="40"/>
        <v/>
      </c>
      <c r="N294" s="31" t="str">
        <f t="shared" si="41"/>
        <v/>
      </c>
      <c r="O294" s="32" t="str">
        <f>IF(AND(A294="",B294=""), "",IF(I294&gt;0, I294+LOOKUP(N294,'Adjustment Factors'!$B$7:$B$25,'Adjustment Factors'!$C$7:$C$25),IF(OR(C294="B", C294= "S"), 'Adjustment Factors'!$C$28,IF(C294="H", 'Adjustment Factors'!$C$29,"Sex Req'd"))))</f>
        <v/>
      </c>
      <c r="P294" s="31" t="str">
        <f t="shared" si="42"/>
        <v/>
      </c>
      <c r="Q294" s="32" t="str">
        <f>IF(OR(AND(A294="",B294=""),C294="",J294="" ), "",ROUND((((J294-(IF(I294&gt;0, I294,IF(OR(C294="B", C294= "S"), 'Adjustment Factors'!$C$28,IF(C294="H", 'Adjustment Factors'!$C$29,"Sex Req'd")))))/L294)*205)+IF(I294&gt;0, I294,IF(OR(C294="B", C294= "S"), 'Adjustment Factors'!$C$28,IF(C294="H", 'Adjustment Factors'!$C$29,"Sex Req'd")))+IF(OR(C294="B",C294="S"),LOOKUP(N294,'Adjustment Factors'!$B$7:$B$25,'Adjustment Factors'!$D$7:$D$25),IF(C294="H",LOOKUP(N294,'Adjustment Factors'!$B$7:$B$25,'Adjustment Factors'!$E$7:$E$25),"")),0))</f>
        <v/>
      </c>
      <c r="R294" s="31" t="str">
        <f t="shared" si="43"/>
        <v/>
      </c>
      <c r="S294" s="32" t="str">
        <f t="shared" si="45"/>
        <v/>
      </c>
      <c r="T294" s="31" t="str">
        <f t="shared" si="44"/>
        <v/>
      </c>
    </row>
    <row r="295" spans="1:20" x14ac:dyDescent="0.25">
      <c r="A295" s="27"/>
      <c r="B295" s="28"/>
      <c r="C295" s="28"/>
      <c r="D295" s="29"/>
      <c r="E295" s="30"/>
      <c r="F295" s="30"/>
      <c r="G295" s="29"/>
      <c r="H295" s="27"/>
      <c r="I295" s="27"/>
      <c r="J295" s="27"/>
      <c r="K295" s="27"/>
      <c r="L295" s="31" t="str">
        <f t="shared" si="39"/>
        <v/>
      </c>
      <c r="M295" s="31" t="str">
        <f t="shared" si="40"/>
        <v/>
      </c>
      <c r="N295" s="31" t="str">
        <f t="shared" si="41"/>
        <v/>
      </c>
      <c r="O295" s="32" t="str">
        <f>IF(AND(A295="",B295=""), "",IF(I295&gt;0, I295+LOOKUP(N295,'Adjustment Factors'!$B$7:$B$25,'Adjustment Factors'!$C$7:$C$25),IF(OR(C295="B", C295= "S"), 'Adjustment Factors'!$C$28,IF(C295="H", 'Adjustment Factors'!$C$29,"Sex Req'd"))))</f>
        <v/>
      </c>
      <c r="P295" s="31" t="str">
        <f t="shared" si="42"/>
        <v/>
      </c>
      <c r="Q295" s="32" t="str">
        <f>IF(OR(AND(A295="",B295=""),C295="",J295="" ), "",ROUND((((J295-(IF(I295&gt;0, I295,IF(OR(C295="B", C295= "S"), 'Adjustment Factors'!$C$28,IF(C295="H", 'Adjustment Factors'!$C$29,"Sex Req'd")))))/L295)*205)+IF(I295&gt;0, I295,IF(OR(C295="B", C295= "S"), 'Adjustment Factors'!$C$28,IF(C295="H", 'Adjustment Factors'!$C$29,"Sex Req'd")))+IF(OR(C295="B",C295="S"),LOOKUP(N295,'Adjustment Factors'!$B$7:$B$25,'Adjustment Factors'!$D$7:$D$25),IF(C295="H",LOOKUP(N295,'Adjustment Factors'!$B$7:$B$25,'Adjustment Factors'!$E$7:$E$25),"")),0))</f>
        <v/>
      </c>
      <c r="R295" s="31" t="str">
        <f t="shared" si="43"/>
        <v/>
      </c>
      <c r="S295" s="32" t="str">
        <f t="shared" si="45"/>
        <v/>
      </c>
      <c r="T295" s="31" t="str">
        <f t="shared" si="44"/>
        <v/>
      </c>
    </row>
    <row r="296" spans="1:20" x14ac:dyDescent="0.25">
      <c r="A296" s="27"/>
      <c r="B296" s="28"/>
      <c r="C296" s="28"/>
      <c r="D296" s="29"/>
      <c r="E296" s="30"/>
      <c r="F296" s="30"/>
      <c r="G296" s="29"/>
      <c r="H296" s="27"/>
      <c r="I296" s="27"/>
      <c r="J296" s="27"/>
      <c r="K296" s="27"/>
      <c r="L296" s="31" t="str">
        <f t="shared" si="39"/>
        <v/>
      </c>
      <c r="M296" s="31" t="str">
        <f t="shared" si="40"/>
        <v/>
      </c>
      <c r="N296" s="31" t="str">
        <f t="shared" si="41"/>
        <v/>
      </c>
      <c r="O296" s="32" t="str">
        <f>IF(AND(A296="",B296=""), "",IF(I296&gt;0, I296+LOOKUP(N296,'Adjustment Factors'!$B$7:$B$25,'Adjustment Factors'!$C$7:$C$25),IF(OR(C296="B", C296= "S"), 'Adjustment Factors'!$C$28,IF(C296="H", 'Adjustment Factors'!$C$29,"Sex Req'd"))))</f>
        <v/>
      </c>
      <c r="P296" s="31" t="str">
        <f t="shared" si="42"/>
        <v/>
      </c>
      <c r="Q296" s="32" t="str">
        <f>IF(OR(AND(A296="",B296=""),C296="",J296="" ), "",ROUND((((J296-(IF(I296&gt;0, I296,IF(OR(C296="B", C296= "S"), 'Adjustment Factors'!$C$28,IF(C296="H", 'Adjustment Factors'!$C$29,"Sex Req'd")))))/L296)*205)+IF(I296&gt;0, I296,IF(OR(C296="B", C296= "S"), 'Adjustment Factors'!$C$28,IF(C296="H", 'Adjustment Factors'!$C$29,"Sex Req'd")))+IF(OR(C296="B",C296="S"),LOOKUP(N296,'Adjustment Factors'!$B$7:$B$25,'Adjustment Factors'!$D$7:$D$25),IF(C296="H",LOOKUP(N296,'Adjustment Factors'!$B$7:$B$25,'Adjustment Factors'!$E$7:$E$25),"")),0))</f>
        <v/>
      </c>
      <c r="R296" s="31" t="str">
        <f t="shared" si="43"/>
        <v/>
      </c>
      <c r="S296" s="32" t="str">
        <f t="shared" si="45"/>
        <v/>
      </c>
      <c r="T296" s="31" t="str">
        <f t="shared" si="44"/>
        <v/>
      </c>
    </row>
    <row r="297" spans="1:20" x14ac:dyDescent="0.25">
      <c r="A297" s="27"/>
      <c r="B297" s="28"/>
      <c r="C297" s="28"/>
      <c r="D297" s="29"/>
      <c r="E297" s="30"/>
      <c r="F297" s="30"/>
      <c r="G297" s="29"/>
      <c r="H297" s="27"/>
      <c r="I297" s="27"/>
      <c r="J297" s="27"/>
      <c r="K297" s="27"/>
      <c r="L297" s="31" t="str">
        <f t="shared" si="39"/>
        <v/>
      </c>
      <c r="M297" s="31" t="str">
        <f t="shared" si="40"/>
        <v/>
      </c>
      <c r="N297" s="31" t="str">
        <f t="shared" si="41"/>
        <v/>
      </c>
      <c r="O297" s="32" t="str">
        <f>IF(AND(A297="",B297=""), "",IF(I297&gt;0, I297+LOOKUP(N297,'Adjustment Factors'!$B$7:$B$25,'Adjustment Factors'!$C$7:$C$25),IF(OR(C297="B", C297= "S"), 'Adjustment Factors'!$C$28,IF(C297="H", 'Adjustment Factors'!$C$29,"Sex Req'd"))))</f>
        <v/>
      </c>
      <c r="P297" s="31" t="str">
        <f t="shared" si="42"/>
        <v/>
      </c>
      <c r="Q297" s="32" t="str">
        <f>IF(OR(AND(A297="",B297=""),C297="",J297="" ), "",ROUND((((J297-(IF(I297&gt;0, I297,IF(OR(C297="B", C297= "S"), 'Adjustment Factors'!$C$28,IF(C297="H", 'Adjustment Factors'!$C$29,"Sex Req'd")))))/L297)*205)+IF(I297&gt;0, I297,IF(OR(C297="B", C297= "S"), 'Adjustment Factors'!$C$28,IF(C297="H", 'Adjustment Factors'!$C$29,"Sex Req'd")))+IF(OR(C297="B",C297="S"),LOOKUP(N297,'Adjustment Factors'!$B$7:$B$25,'Adjustment Factors'!$D$7:$D$25),IF(C297="H",LOOKUP(N297,'Adjustment Factors'!$B$7:$B$25,'Adjustment Factors'!$E$7:$E$25),"")),0))</f>
        <v/>
      </c>
      <c r="R297" s="31" t="str">
        <f t="shared" si="43"/>
        <v/>
      </c>
      <c r="S297" s="32" t="str">
        <f t="shared" si="45"/>
        <v/>
      </c>
      <c r="T297" s="31" t="str">
        <f t="shared" si="44"/>
        <v/>
      </c>
    </row>
    <row r="298" spans="1:20" x14ac:dyDescent="0.25">
      <c r="A298" s="27"/>
      <c r="B298" s="28"/>
      <c r="C298" s="28"/>
      <c r="D298" s="29"/>
      <c r="E298" s="30"/>
      <c r="F298" s="30"/>
      <c r="G298" s="29"/>
      <c r="H298" s="27"/>
      <c r="I298" s="27"/>
      <c r="J298" s="27"/>
      <c r="K298" s="27"/>
      <c r="L298" s="31" t="str">
        <f t="shared" si="39"/>
        <v/>
      </c>
      <c r="M298" s="31" t="str">
        <f t="shared" si="40"/>
        <v/>
      </c>
      <c r="N298" s="31" t="str">
        <f t="shared" si="41"/>
        <v/>
      </c>
      <c r="O298" s="32" t="str">
        <f>IF(AND(A298="",B298=""), "",IF(I298&gt;0, I298+LOOKUP(N298,'Adjustment Factors'!$B$7:$B$25,'Adjustment Factors'!$C$7:$C$25),IF(OR(C298="B", C298= "S"), 'Adjustment Factors'!$C$28,IF(C298="H", 'Adjustment Factors'!$C$29,"Sex Req'd"))))</f>
        <v/>
      </c>
      <c r="P298" s="31" t="str">
        <f t="shared" si="42"/>
        <v/>
      </c>
      <c r="Q298" s="32" t="str">
        <f>IF(OR(AND(A298="",B298=""),C298="",J298="" ), "",ROUND((((J298-(IF(I298&gt;0, I298,IF(OR(C298="B", C298= "S"), 'Adjustment Factors'!$C$28,IF(C298="H", 'Adjustment Factors'!$C$29,"Sex Req'd")))))/L298)*205)+IF(I298&gt;0, I298,IF(OR(C298="B", C298= "S"), 'Adjustment Factors'!$C$28,IF(C298="H", 'Adjustment Factors'!$C$29,"Sex Req'd")))+IF(OR(C298="B",C298="S"),LOOKUP(N298,'Adjustment Factors'!$B$7:$B$25,'Adjustment Factors'!$D$7:$D$25),IF(C298="H",LOOKUP(N298,'Adjustment Factors'!$B$7:$B$25,'Adjustment Factors'!$E$7:$E$25),"")),0))</f>
        <v/>
      </c>
      <c r="R298" s="31" t="str">
        <f t="shared" si="43"/>
        <v/>
      </c>
      <c r="S298" s="32" t="str">
        <f t="shared" si="45"/>
        <v/>
      </c>
      <c r="T298" s="31" t="str">
        <f t="shared" si="44"/>
        <v/>
      </c>
    </row>
    <row r="299" spans="1:20" x14ac:dyDescent="0.25">
      <c r="A299" s="27"/>
      <c r="B299" s="28"/>
      <c r="C299" s="28"/>
      <c r="D299" s="29"/>
      <c r="E299" s="30"/>
      <c r="F299" s="30"/>
      <c r="G299" s="29"/>
      <c r="H299" s="27"/>
      <c r="I299" s="27"/>
      <c r="J299" s="27"/>
      <c r="K299" s="27"/>
      <c r="L299" s="31" t="str">
        <f t="shared" si="39"/>
        <v/>
      </c>
      <c r="M299" s="31" t="str">
        <f t="shared" si="40"/>
        <v/>
      </c>
      <c r="N299" s="31" t="str">
        <f t="shared" si="41"/>
        <v/>
      </c>
      <c r="O299" s="32" t="str">
        <f>IF(AND(A299="",B299=""), "",IF(I299&gt;0, I299+LOOKUP(N299,'Adjustment Factors'!$B$7:$B$25,'Adjustment Factors'!$C$7:$C$25),IF(OR(C299="B", C299= "S"), 'Adjustment Factors'!$C$28,IF(C299="H", 'Adjustment Factors'!$C$29,"Sex Req'd"))))</f>
        <v/>
      </c>
      <c r="P299" s="31" t="str">
        <f t="shared" si="42"/>
        <v/>
      </c>
      <c r="Q299" s="32" t="str">
        <f>IF(OR(AND(A299="",B299=""),C299="",J299="" ), "",ROUND((((J299-(IF(I299&gt;0, I299,IF(OR(C299="B", C299= "S"), 'Adjustment Factors'!$C$28,IF(C299="H", 'Adjustment Factors'!$C$29,"Sex Req'd")))))/L299)*205)+IF(I299&gt;0, I299,IF(OR(C299="B", C299= "S"), 'Adjustment Factors'!$C$28,IF(C299="H", 'Adjustment Factors'!$C$29,"Sex Req'd")))+IF(OR(C299="B",C299="S"),LOOKUP(N299,'Adjustment Factors'!$B$7:$B$25,'Adjustment Factors'!$D$7:$D$25),IF(C299="H",LOOKUP(N299,'Adjustment Factors'!$B$7:$B$25,'Adjustment Factors'!$E$7:$E$25),"")),0))</f>
        <v/>
      </c>
      <c r="R299" s="31" t="str">
        <f t="shared" si="43"/>
        <v/>
      </c>
      <c r="S299" s="32" t="str">
        <f t="shared" si="45"/>
        <v/>
      </c>
      <c r="T299" s="31" t="str">
        <f t="shared" si="44"/>
        <v/>
      </c>
    </row>
    <row r="300" spans="1:20" x14ac:dyDescent="0.25">
      <c r="A300" s="27"/>
      <c r="B300" s="28"/>
      <c r="C300" s="28"/>
      <c r="D300" s="29"/>
      <c r="E300" s="30"/>
      <c r="F300" s="30"/>
      <c r="G300" s="29"/>
      <c r="H300" s="27"/>
      <c r="I300" s="27"/>
      <c r="J300" s="27"/>
      <c r="K300" s="27"/>
      <c r="L300" s="31" t="str">
        <f t="shared" si="39"/>
        <v/>
      </c>
      <c r="M300" s="31" t="str">
        <f t="shared" si="40"/>
        <v/>
      </c>
      <c r="N300" s="31" t="str">
        <f t="shared" si="41"/>
        <v/>
      </c>
      <c r="O300" s="32" t="str">
        <f>IF(AND(A300="",B300=""), "",IF(I300&gt;0, I300+LOOKUP(N300,'Adjustment Factors'!$B$7:$B$25,'Adjustment Factors'!$C$7:$C$25),IF(OR(C300="B", C300= "S"), 'Adjustment Factors'!$C$28,IF(C300="H", 'Adjustment Factors'!$C$29,"Sex Req'd"))))</f>
        <v/>
      </c>
      <c r="P300" s="31" t="str">
        <f t="shared" si="42"/>
        <v/>
      </c>
      <c r="Q300" s="32" t="str">
        <f>IF(OR(AND(A300="",B300=""),C300="",J300="" ), "",ROUND((((J300-(IF(I300&gt;0, I300,IF(OR(C300="B", C300= "S"), 'Adjustment Factors'!$C$28,IF(C300="H", 'Adjustment Factors'!$C$29,"Sex Req'd")))))/L300)*205)+IF(I300&gt;0, I300,IF(OR(C300="B", C300= "S"), 'Adjustment Factors'!$C$28,IF(C300="H", 'Adjustment Factors'!$C$29,"Sex Req'd")))+IF(OR(C300="B",C300="S"),LOOKUP(N300,'Adjustment Factors'!$B$7:$B$25,'Adjustment Factors'!$D$7:$D$25),IF(C300="H",LOOKUP(N300,'Adjustment Factors'!$B$7:$B$25,'Adjustment Factors'!$E$7:$E$25),"")),0))</f>
        <v/>
      </c>
      <c r="R300" s="31" t="str">
        <f t="shared" si="43"/>
        <v/>
      </c>
      <c r="S300" s="32" t="str">
        <f t="shared" si="45"/>
        <v/>
      </c>
      <c r="T300" s="31" t="str">
        <f t="shared" si="44"/>
        <v/>
      </c>
    </row>
    <row r="301" spans="1:20" x14ac:dyDescent="0.25">
      <c r="A301" s="27"/>
      <c r="B301" s="28"/>
      <c r="C301" s="28"/>
      <c r="D301" s="29"/>
      <c r="E301" s="30"/>
      <c r="F301" s="30"/>
      <c r="G301" s="29"/>
      <c r="H301" s="27"/>
      <c r="I301" s="27"/>
      <c r="J301" s="27"/>
      <c r="K301" s="27"/>
      <c r="L301" s="31" t="str">
        <f t="shared" si="39"/>
        <v/>
      </c>
      <c r="M301" s="31" t="str">
        <f t="shared" si="40"/>
        <v/>
      </c>
      <c r="N301" s="31" t="str">
        <f t="shared" si="41"/>
        <v/>
      </c>
      <c r="O301" s="32" t="str">
        <f>IF(AND(A301="",B301=""), "",IF(I301&gt;0, I301+LOOKUP(N301,'Adjustment Factors'!$B$7:$B$25,'Adjustment Factors'!$C$7:$C$25),IF(OR(C301="B", C301= "S"), 'Adjustment Factors'!$C$28,IF(C301="H", 'Adjustment Factors'!$C$29,"Sex Req'd"))))</f>
        <v/>
      </c>
      <c r="P301" s="31" t="str">
        <f t="shared" si="42"/>
        <v/>
      </c>
      <c r="Q301" s="32" t="str">
        <f>IF(OR(AND(A301="",B301=""),C301="",J301="" ), "",ROUND((((J301-(IF(I301&gt;0, I301,IF(OR(C301="B", C301= "S"), 'Adjustment Factors'!$C$28,IF(C301="H", 'Adjustment Factors'!$C$29,"Sex Req'd")))))/L301)*205)+IF(I301&gt;0, I301,IF(OR(C301="B", C301= "S"), 'Adjustment Factors'!$C$28,IF(C301="H", 'Adjustment Factors'!$C$29,"Sex Req'd")))+IF(OR(C301="B",C301="S"),LOOKUP(N301,'Adjustment Factors'!$B$7:$B$25,'Adjustment Factors'!$D$7:$D$25),IF(C301="H",LOOKUP(N301,'Adjustment Factors'!$B$7:$B$25,'Adjustment Factors'!$E$7:$E$25),"")),0))</f>
        <v/>
      </c>
      <c r="R301" s="31" t="str">
        <f t="shared" si="43"/>
        <v/>
      </c>
      <c r="S301" s="32" t="str">
        <f t="shared" si="45"/>
        <v/>
      </c>
      <c r="T301" s="31" t="str">
        <f t="shared" si="44"/>
        <v/>
      </c>
    </row>
    <row r="302" spans="1:20" x14ac:dyDescent="0.25">
      <c r="A302" s="27"/>
      <c r="B302" s="28"/>
      <c r="C302" s="28"/>
      <c r="D302" s="29"/>
      <c r="E302" s="30"/>
      <c r="F302" s="30"/>
      <c r="G302" s="29"/>
      <c r="H302" s="27"/>
      <c r="I302" s="27"/>
      <c r="J302" s="27"/>
      <c r="K302" s="27"/>
      <c r="L302" s="31" t="str">
        <f t="shared" si="39"/>
        <v/>
      </c>
      <c r="M302" s="31" t="str">
        <f t="shared" si="40"/>
        <v/>
      </c>
      <c r="N302" s="31" t="str">
        <f t="shared" si="41"/>
        <v/>
      </c>
      <c r="O302" s="32" t="str">
        <f>IF(AND(A302="",B302=""), "",IF(I302&gt;0, I302+LOOKUP(N302,'Adjustment Factors'!$B$7:$B$25,'Adjustment Factors'!$C$7:$C$25),IF(OR(C302="B", C302= "S"), 'Adjustment Factors'!$C$28,IF(C302="H", 'Adjustment Factors'!$C$29,"Sex Req'd"))))</f>
        <v/>
      </c>
      <c r="P302" s="31" t="str">
        <f t="shared" si="42"/>
        <v/>
      </c>
      <c r="Q302" s="32" t="str">
        <f>IF(OR(AND(A302="",B302=""),C302="",J302="" ), "",ROUND((((J302-(IF(I302&gt;0, I302,IF(OR(C302="B", C302= "S"), 'Adjustment Factors'!$C$28,IF(C302="H", 'Adjustment Factors'!$C$29,"Sex Req'd")))))/L302)*205)+IF(I302&gt;0, I302,IF(OR(C302="B", C302= "S"), 'Adjustment Factors'!$C$28,IF(C302="H", 'Adjustment Factors'!$C$29,"Sex Req'd")))+IF(OR(C302="B",C302="S"),LOOKUP(N302,'Adjustment Factors'!$B$7:$B$25,'Adjustment Factors'!$D$7:$D$25),IF(C302="H",LOOKUP(N302,'Adjustment Factors'!$B$7:$B$25,'Adjustment Factors'!$E$7:$E$25),"")),0))</f>
        <v/>
      </c>
      <c r="R302" s="31" t="str">
        <f t="shared" si="43"/>
        <v/>
      </c>
      <c r="S302" s="32" t="str">
        <f t="shared" si="45"/>
        <v/>
      </c>
      <c r="T302" s="31" t="str">
        <f t="shared" si="44"/>
        <v/>
      </c>
    </row>
    <row r="303" spans="1:20" x14ac:dyDescent="0.25">
      <c r="A303" s="27"/>
      <c r="B303" s="28"/>
      <c r="C303" s="28"/>
      <c r="D303" s="29"/>
      <c r="E303" s="30"/>
      <c r="F303" s="30"/>
      <c r="G303" s="29"/>
      <c r="H303" s="27"/>
      <c r="I303" s="27"/>
      <c r="J303" s="27"/>
      <c r="K303" s="27"/>
      <c r="L303" s="31" t="str">
        <f t="shared" si="39"/>
        <v/>
      </c>
      <c r="M303" s="31" t="str">
        <f t="shared" si="40"/>
        <v/>
      </c>
      <c r="N303" s="31" t="str">
        <f t="shared" si="41"/>
        <v/>
      </c>
      <c r="O303" s="32" t="str">
        <f>IF(AND(A303="",B303=""), "",IF(I303&gt;0, I303+LOOKUP(N303,'Adjustment Factors'!$B$7:$B$25,'Adjustment Factors'!$C$7:$C$25),IF(OR(C303="B", C303= "S"), 'Adjustment Factors'!$C$28,IF(C303="H", 'Adjustment Factors'!$C$29,"Sex Req'd"))))</f>
        <v/>
      </c>
      <c r="P303" s="31" t="str">
        <f t="shared" si="42"/>
        <v/>
      </c>
      <c r="Q303" s="32" t="str">
        <f>IF(OR(AND(A303="",B303=""),C303="",J303="" ), "",ROUND((((J303-(IF(I303&gt;0, I303,IF(OR(C303="B", C303= "S"), 'Adjustment Factors'!$C$28,IF(C303="H", 'Adjustment Factors'!$C$29,"Sex Req'd")))))/L303)*205)+IF(I303&gt;0, I303,IF(OR(C303="B", C303= "S"), 'Adjustment Factors'!$C$28,IF(C303="H", 'Adjustment Factors'!$C$29,"Sex Req'd")))+IF(OR(C303="B",C303="S"),LOOKUP(N303,'Adjustment Factors'!$B$7:$B$25,'Adjustment Factors'!$D$7:$D$25),IF(C303="H",LOOKUP(N303,'Adjustment Factors'!$B$7:$B$25,'Adjustment Factors'!$E$7:$E$25),"")),0))</f>
        <v/>
      </c>
      <c r="R303" s="31" t="str">
        <f t="shared" si="43"/>
        <v/>
      </c>
      <c r="S303" s="32" t="str">
        <f t="shared" si="45"/>
        <v/>
      </c>
      <c r="T303" s="31" t="str">
        <f t="shared" si="44"/>
        <v/>
      </c>
    </row>
    <row r="304" spans="1:20" x14ac:dyDescent="0.25">
      <c r="A304" s="27"/>
      <c r="B304" s="28"/>
      <c r="C304" s="28"/>
      <c r="D304" s="29"/>
      <c r="E304" s="30"/>
      <c r="F304" s="30"/>
      <c r="G304" s="29"/>
      <c r="H304" s="27"/>
      <c r="I304" s="27"/>
      <c r="J304" s="27"/>
      <c r="K304" s="27"/>
      <c r="L304" s="31" t="str">
        <f t="shared" si="39"/>
        <v/>
      </c>
      <c r="M304" s="31" t="str">
        <f t="shared" si="40"/>
        <v/>
      </c>
      <c r="N304" s="31" t="str">
        <f t="shared" si="41"/>
        <v/>
      </c>
      <c r="O304" s="32" t="str">
        <f>IF(AND(A304="",B304=""), "",IF(I304&gt;0, I304+LOOKUP(N304,'Adjustment Factors'!$B$7:$B$25,'Adjustment Factors'!$C$7:$C$25),IF(OR(C304="B", C304= "S"), 'Adjustment Factors'!$C$28,IF(C304="H", 'Adjustment Factors'!$C$29,"Sex Req'd"))))</f>
        <v/>
      </c>
      <c r="P304" s="31" t="str">
        <f t="shared" si="42"/>
        <v/>
      </c>
      <c r="Q304" s="32" t="str">
        <f>IF(OR(AND(A304="",B304=""),C304="",J304="" ), "",ROUND((((J304-(IF(I304&gt;0, I304,IF(OR(C304="B", C304= "S"), 'Adjustment Factors'!$C$28,IF(C304="H", 'Adjustment Factors'!$C$29,"Sex Req'd")))))/L304)*205)+IF(I304&gt;0, I304,IF(OR(C304="B", C304= "S"), 'Adjustment Factors'!$C$28,IF(C304="H", 'Adjustment Factors'!$C$29,"Sex Req'd")))+IF(OR(C304="B",C304="S"),LOOKUP(N304,'Adjustment Factors'!$B$7:$B$25,'Adjustment Factors'!$D$7:$D$25),IF(C304="H",LOOKUP(N304,'Adjustment Factors'!$B$7:$B$25,'Adjustment Factors'!$E$7:$E$25),"")),0))</f>
        <v/>
      </c>
      <c r="R304" s="31" t="str">
        <f t="shared" si="43"/>
        <v/>
      </c>
      <c r="S304" s="32" t="str">
        <f t="shared" si="45"/>
        <v/>
      </c>
      <c r="T304" s="31" t="str">
        <f t="shared" si="44"/>
        <v/>
      </c>
    </row>
    <row r="305" spans="1:20" x14ac:dyDescent="0.25">
      <c r="A305" s="27"/>
      <c r="B305" s="28"/>
      <c r="C305" s="28"/>
      <c r="D305" s="29"/>
      <c r="E305" s="30"/>
      <c r="F305" s="30"/>
      <c r="G305" s="29"/>
      <c r="H305" s="27"/>
      <c r="I305" s="27"/>
      <c r="J305" s="27"/>
      <c r="K305" s="27"/>
      <c r="L305" s="31" t="str">
        <f t="shared" si="39"/>
        <v/>
      </c>
      <c r="M305" s="31" t="str">
        <f t="shared" si="40"/>
        <v/>
      </c>
      <c r="N305" s="31" t="str">
        <f t="shared" si="41"/>
        <v/>
      </c>
      <c r="O305" s="32" t="str">
        <f>IF(AND(A305="",B305=""), "",IF(I305&gt;0, I305+LOOKUP(N305,'Adjustment Factors'!$B$7:$B$25,'Adjustment Factors'!$C$7:$C$25),IF(OR(C305="B", C305= "S"), 'Adjustment Factors'!$C$28,IF(C305="H", 'Adjustment Factors'!$C$29,"Sex Req'd"))))</f>
        <v/>
      </c>
      <c r="P305" s="31" t="str">
        <f t="shared" si="42"/>
        <v/>
      </c>
      <c r="Q305" s="32" t="str">
        <f>IF(OR(AND(A305="",B305=""),C305="",J305="" ), "",ROUND((((J305-(IF(I305&gt;0, I305,IF(OR(C305="B", C305= "S"), 'Adjustment Factors'!$C$28,IF(C305="H", 'Adjustment Factors'!$C$29,"Sex Req'd")))))/L305)*205)+IF(I305&gt;0, I305,IF(OR(C305="B", C305= "S"), 'Adjustment Factors'!$C$28,IF(C305="H", 'Adjustment Factors'!$C$29,"Sex Req'd")))+IF(OR(C305="B",C305="S"),LOOKUP(N305,'Adjustment Factors'!$B$7:$B$25,'Adjustment Factors'!$D$7:$D$25),IF(C305="H",LOOKUP(N305,'Adjustment Factors'!$B$7:$B$25,'Adjustment Factors'!$E$7:$E$25),"")),0))</f>
        <v/>
      </c>
      <c r="R305" s="31" t="str">
        <f t="shared" si="43"/>
        <v/>
      </c>
      <c r="S305" s="32" t="str">
        <f t="shared" si="45"/>
        <v/>
      </c>
      <c r="T305" s="31" t="str">
        <f t="shared" si="44"/>
        <v/>
      </c>
    </row>
    <row r="306" spans="1:20" x14ac:dyDescent="0.25">
      <c r="A306" s="27"/>
      <c r="B306" s="28"/>
      <c r="C306" s="28"/>
      <c r="D306" s="29"/>
      <c r="E306" s="30"/>
      <c r="F306" s="30"/>
      <c r="G306" s="29"/>
      <c r="H306" s="27"/>
      <c r="I306" s="27"/>
      <c r="J306" s="27"/>
      <c r="K306" s="27"/>
      <c r="L306" s="31" t="str">
        <f t="shared" si="39"/>
        <v/>
      </c>
      <c r="M306" s="31" t="str">
        <f t="shared" si="40"/>
        <v/>
      </c>
      <c r="N306" s="31" t="str">
        <f t="shared" si="41"/>
        <v/>
      </c>
      <c r="O306" s="32" t="str">
        <f>IF(AND(A306="",B306=""), "",IF(I306&gt;0, I306+LOOKUP(N306,'Adjustment Factors'!$B$7:$B$25,'Adjustment Factors'!$C$7:$C$25),IF(OR(C306="B", C306= "S"), 'Adjustment Factors'!$C$28,IF(C306="H", 'Adjustment Factors'!$C$29,"Sex Req'd"))))</f>
        <v/>
      </c>
      <c r="P306" s="31" t="str">
        <f t="shared" si="42"/>
        <v/>
      </c>
      <c r="Q306" s="32" t="str">
        <f>IF(OR(AND(A306="",B306=""),C306="",J306="" ), "",ROUND((((J306-(IF(I306&gt;0, I306,IF(OR(C306="B", C306= "S"), 'Adjustment Factors'!$C$28,IF(C306="H", 'Adjustment Factors'!$C$29,"Sex Req'd")))))/L306)*205)+IF(I306&gt;0, I306,IF(OR(C306="B", C306= "S"), 'Adjustment Factors'!$C$28,IF(C306="H", 'Adjustment Factors'!$C$29,"Sex Req'd")))+IF(OR(C306="B",C306="S"),LOOKUP(N306,'Adjustment Factors'!$B$7:$B$25,'Adjustment Factors'!$D$7:$D$25),IF(C306="H",LOOKUP(N306,'Adjustment Factors'!$B$7:$B$25,'Adjustment Factors'!$E$7:$E$25),"")),0))</f>
        <v/>
      </c>
      <c r="R306" s="31" t="str">
        <f t="shared" si="43"/>
        <v/>
      </c>
      <c r="S306" s="32" t="str">
        <f t="shared" si="45"/>
        <v/>
      </c>
      <c r="T306" s="31" t="str">
        <f t="shared" si="44"/>
        <v/>
      </c>
    </row>
    <row r="307" spans="1:20" x14ac:dyDescent="0.25">
      <c r="A307" s="27"/>
      <c r="B307" s="28"/>
      <c r="C307" s="28"/>
      <c r="D307" s="29"/>
      <c r="E307" s="30"/>
      <c r="F307" s="30"/>
      <c r="G307" s="29"/>
      <c r="H307" s="27"/>
      <c r="I307" s="27"/>
      <c r="J307" s="27"/>
      <c r="K307" s="27"/>
      <c r="L307" s="31" t="str">
        <f t="shared" si="39"/>
        <v/>
      </c>
      <c r="M307" s="31" t="str">
        <f t="shared" si="40"/>
        <v/>
      </c>
      <c r="N307" s="31" t="str">
        <f t="shared" si="41"/>
        <v/>
      </c>
      <c r="O307" s="32" t="str">
        <f>IF(AND(A307="",B307=""), "",IF(I307&gt;0, I307+LOOKUP(N307,'Adjustment Factors'!$B$7:$B$25,'Adjustment Factors'!$C$7:$C$25),IF(OR(C307="B", C307= "S"), 'Adjustment Factors'!$C$28,IF(C307="H", 'Adjustment Factors'!$C$29,"Sex Req'd"))))</f>
        <v/>
      </c>
      <c r="P307" s="31" t="str">
        <f t="shared" si="42"/>
        <v/>
      </c>
      <c r="Q307" s="32" t="str">
        <f>IF(OR(AND(A307="",B307=""),C307="",J307="" ), "",ROUND((((J307-(IF(I307&gt;0, I307,IF(OR(C307="B", C307= "S"), 'Adjustment Factors'!$C$28,IF(C307="H", 'Adjustment Factors'!$C$29,"Sex Req'd")))))/L307)*205)+IF(I307&gt;0, I307,IF(OR(C307="B", C307= "S"), 'Adjustment Factors'!$C$28,IF(C307="H", 'Adjustment Factors'!$C$29,"Sex Req'd")))+IF(OR(C307="B",C307="S"),LOOKUP(N307,'Adjustment Factors'!$B$7:$B$25,'Adjustment Factors'!$D$7:$D$25),IF(C307="H",LOOKUP(N307,'Adjustment Factors'!$B$7:$B$25,'Adjustment Factors'!$E$7:$E$25),"")),0))</f>
        <v/>
      </c>
      <c r="R307" s="31" t="str">
        <f t="shared" si="43"/>
        <v/>
      </c>
      <c r="S307" s="32" t="str">
        <f t="shared" si="45"/>
        <v/>
      </c>
      <c r="T307" s="31" t="str">
        <f t="shared" si="44"/>
        <v/>
      </c>
    </row>
    <row r="308" spans="1:20" x14ac:dyDescent="0.25">
      <c r="A308" s="27"/>
      <c r="B308" s="28"/>
      <c r="C308" s="28"/>
      <c r="D308" s="29"/>
      <c r="E308" s="30"/>
      <c r="F308" s="30"/>
      <c r="G308" s="29"/>
      <c r="H308" s="27"/>
      <c r="I308" s="27"/>
      <c r="J308" s="27"/>
      <c r="K308" s="27"/>
      <c r="L308" s="31" t="str">
        <f t="shared" si="39"/>
        <v/>
      </c>
      <c r="M308" s="31" t="str">
        <f t="shared" si="40"/>
        <v/>
      </c>
      <c r="N308" s="31" t="str">
        <f t="shared" si="41"/>
        <v/>
      </c>
      <c r="O308" s="32" t="str">
        <f>IF(AND(A308="",B308=""), "",IF(I308&gt;0, I308+LOOKUP(N308,'Adjustment Factors'!$B$7:$B$25,'Adjustment Factors'!$C$7:$C$25),IF(OR(C308="B", C308= "S"), 'Adjustment Factors'!$C$28,IF(C308="H", 'Adjustment Factors'!$C$29,"Sex Req'd"))))</f>
        <v/>
      </c>
      <c r="P308" s="31" t="str">
        <f t="shared" si="42"/>
        <v/>
      </c>
      <c r="Q308" s="32" t="str">
        <f>IF(OR(AND(A308="",B308=""),C308="",J308="" ), "",ROUND((((J308-(IF(I308&gt;0, I308,IF(OR(C308="B", C308= "S"), 'Adjustment Factors'!$C$28,IF(C308="H", 'Adjustment Factors'!$C$29,"Sex Req'd")))))/L308)*205)+IF(I308&gt;0, I308,IF(OR(C308="B", C308= "S"), 'Adjustment Factors'!$C$28,IF(C308="H", 'Adjustment Factors'!$C$29,"Sex Req'd")))+IF(OR(C308="B",C308="S"),LOOKUP(N308,'Adjustment Factors'!$B$7:$B$25,'Adjustment Factors'!$D$7:$D$25),IF(C308="H",LOOKUP(N308,'Adjustment Factors'!$B$7:$B$25,'Adjustment Factors'!$E$7:$E$25),"")),0))</f>
        <v/>
      </c>
      <c r="R308" s="31" t="str">
        <f t="shared" si="43"/>
        <v/>
      </c>
      <c r="S308" s="32" t="str">
        <f t="shared" si="45"/>
        <v/>
      </c>
      <c r="T308" s="31" t="str">
        <f t="shared" si="44"/>
        <v/>
      </c>
    </row>
    <row r="309" spans="1:20" x14ac:dyDescent="0.25">
      <c r="A309" s="27"/>
      <c r="B309" s="28"/>
      <c r="C309" s="28"/>
      <c r="D309" s="29"/>
      <c r="E309" s="30"/>
      <c r="F309" s="30"/>
      <c r="G309" s="29"/>
      <c r="H309" s="27"/>
      <c r="I309" s="27"/>
      <c r="J309" s="27"/>
      <c r="K309" s="27"/>
      <c r="L309" s="31" t="str">
        <f t="shared" si="39"/>
        <v/>
      </c>
      <c r="M309" s="31" t="str">
        <f t="shared" si="40"/>
        <v/>
      </c>
      <c r="N309" s="31" t="str">
        <f t="shared" si="41"/>
        <v/>
      </c>
      <c r="O309" s="32" t="str">
        <f>IF(AND(A309="",B309=""), "",IF(I309&gt;0, I309+LOOKUP(N309,'Adjustment Factors'!$B$7:$B$25,'Adjustment Factors'!$C$7:$C$25),IF(OR(C309="B", C309= "S"), 'Adjustment Factors'!$C$28,IF(C309="H", 'Adjustment Factors'!$C$29,"Sex Req'd"))))</f>
        <v/>
      </c>
      <c r="P309" s="31" t="str">
        <f t="shared" si="42"/>
        <v/>
      </c>
      <c r="Q309" s="32" t="str">
        <f>IF(OR(AND(A309="",B309=""),C309="",J309="" ), "",ROUND((((J309-(IF(I309&gt;0, I309,IF(OR(C309="B", C309= "S"), 'Adjustment Factors'!$C$28,IF(C309="H", 'Adjustment Factors'!$C$29,"Sex Req'd")))))/L309)*205)+IF(I309&gt;0, I309,IF(OR(C309="B", C309= "S"), 'Adjustment Factors'!$C$28,IF(C309="H", 'Adjustment Factors'!$C$29,"Sex Req'd")))+IF(OR(C309="B",C309="S"),LOOKUP(N309,'Adjustment Factors'!$B$7:$B$25,'Adjustment Factors'!$D$7:$D$25),IF(C309="H",LOOKUP(N309,'Adjustment Factors'!$B$7:$B$25,'Adjustment Factors'!$E$7:$E$25),"")),0))</f>
        <v/>
      </c>
      <c r="R309" s="31" t="str">
        <f t="shared" si="43"/>
        <v/>
      </c>
      <c r="S309" s="32" t="str">
        <f t="shared" si="45"/>
        <v/>
      </c>
      <c r="T309" s="31" t="str">
        <f t="shared" si="44"/>
        <v/>
      </c>
    </row>
    <row r="310" spans="1:20" x14ac:dyDescent="0.25">
      <c r="A310" s="27"/>
      <c r="B310" s="28"/>
      <c r="C310" s="28"/>
      <c r="D310" s="29"/>
      <c r="E310" s="30"/>
      <c r="F310" s="30"/>
      <c r="G310" s="29"/>
      <c r="H310" s="27"/>
      <c r="I310" s="27"/>
      <c r="J310" s="27"/>
      <c r="K310" s="27"/>
      <c r="L310" s="31" t="str">
        <f t="shared" si="39"/>
        <v/>
      </c>
      <c r="M310" s="31" t="str">
        <f t="shared" si="40"/>
        <v/>
      </c>
      <c r="N310" s="31" t="str">
        <f t="shared" si="41"/>
        <v/>
      </c>
      <c r="O310" s="32" t="str">
        <f>IF(AND(A310="",B310=""), "",IF(I310&gt;0, I310+LOOKUP(N310,'Adjustment Factors'!$B$7:$B$25,'Adjustment Factors'!$C$7:$C$25),IF(OR(C310="B", C310= "S"), 'Adjustment Factors'!$C$28,IF(C310="H", 'Adjustment Factors'!$C$29,"Sex Req'd"))))</f>
        <v/>
      </c>
      <c r="P310" s="31" t="str">
        <f t="shared" si="42"/>
        <v/>
      </c>
      <c r="Q310" s="32" t="str">
        <f>IF(OR(AND(A310="",B310=""),C310="",J310="" ), "",ROUND((((J310-(IF(I310&gt;0, I310,IF(OR(C310="B", C310= "S"), 'Adjustment Factors'!$C$28,IF(C310="H", 'Adjustment Factors'!$C$29,"Sex Req'd")))))/L310)*205)+IF(I310&gt;0, I310,IF(OR(C310="B", C310= "S"), 'Adjustment Factors'!$C$28,IF(C310="H", 'Adjustment Factors'!$C$29,"Sex Req'd")))+IF(OR(C310="B",C310="S"),LOOKUP(N310,'Adjustment Factors'!$B$7:$B$25,'Adjustment Factors'!$D$7:$D$25),IF(C310="H",LOOKUP(N310,'Adjustment Factors'!$B$7:$B$25,'Adjustment Factors'!$E$7:$E$25),"")),0))</f>
        <v/>
      </c>
      <c r="R310" s="31" t="str">
        <f t="shared" si="43"/>
        <v/>
      </c>
      <c r="S310" s="32" t="str">
        <f t="shared" si="45"/>
        <v/>
      </c>
      <c r="T310" s="31" t="str">
        <f t="shared" si="44"/>
        <v/>
      </c>
    </row>
    <row r="311" spans="1:20" x14ac:dyDescent="0.25">
      <c r="A311" s="27"/>
      <c r="B311" s="28"/>
      <c r="C311" s="28"/>
      <c r="D311" s="29"/>
      <c r="E311" s="30"/>
      <c r="F311" s="30"/>
      <c r="G311" s="29"/>
      <c r="H311" s="27"/>
      <c r="I311" s="27"/>
      <c r="J311" s="27"/>
      <c r="K311" s="27"/>
      <c r="L311" s="31" t="str">
        <f t="shared" si="39"/>
        <v/>
      </c>
      <c r="M311" s="31" t="str">
        <f t="shared" si="40"/>
        <v/>
      </c>
      <c r="N311" s="31" t="str">
        <f t="shared" si="41"/>
        <v/>
      </c>
      <c r="O311" s="32" t="str">
        <f>IF(AND(A311="",B311=""), "",IF(I311&gt;0, I311+LOOKUP(N311,'Adjustment Factors'!$B$7:$B$25,'Adjustment Factors'!$C$7:$C$25),IF(OR(C311="B", C311= "S"), 'Adjustment Factors'!$C$28,IF(C311="H", 'Adjustment Factors'!$C$29,"Sex Req'd"))))</f>
        <v/>
      </c>
      <c r="P311" s="31" t="str">
        <f t="shared" si="42"/>
        <v/>
      </c>
      <c r="Q311" s="32" t="str">
        <f>IF(OR(AND(A311="",B311=""),C311="",J311="" ), "",ROUND((((J311-(IF(I311&gt;0, I311,IF(OR(C311="B", C311= "S"), 'Adjustment Factors'!$C$28,IF(C311="H", 'Adjustment Factors'!$C$29,"Sex Req'd")))))/L311)*205)+IF(I311&gt;0, I311,IF(OR(C311="B", C311= "S"), 'Adjustment Factors'!$C$28,IF(C311="H", 'Adjustment Factors'!$C$29,"Sex Req'd")))+IF(OR(C311="B",C311="S"),LOOKUP(N311,'Adjustment Factors'!$B$7:$B$25,'Adjustment Factors'!$D$7:$D$25),IF(C311="H",LOOKUP(N311,'Adjustment Factors'!$B$7:$B$25,'Adjustment Factors'!$E$7:$E$25),"")),0))</f>
        <v/>
      </c>
      <c r="R311" s="31" t="str">
        <f t="shared" si="43"/>
        <v/>
      </c>
      <c r="S311" s="32" t="str">
        <f t="shared" si="45"/>
        <v/>
      </c>
      <c r="T311" s="31" t="str">
        <f t="shared" si="44"/>
        <v/>
      </c>
    </row>
    <row r="312" spans="1:20" x14ac:dyDescent="0.25">
      <c r="A312" s="27"/>
      <c r="B312" s="28"/>
      <c r="C312" s="28"/>
      <c r="D312" s="29"/>
      <c r="E312" s="30"/>
      <c r="F312" s="30"/>
      <c r="G312" s="29"/>
      <c r="H312" s="27"/>
      <c r="I312" s="27"/>
      <c r="J312" s="27"/>
      <c r="K312" s="27"/>
      <c r="L312" s="31" t="str">
        <f t="shared" ref="L312:L375" si="46">IF(OR(D312="",$D$8=""), "",IF(AND(($D$8-D312)&gt;=160,($D$8-D312)&lt;=250),($D$8-D312),"Out of Range"))</f>
        <v/>
      </c>
      <c r="M312" s="31" t="str">
        <f t="shared" ref="M312:M375" si="47">IF(OR(D312="",$D$9=""), "",IF(AND(($D$9-D312)&gt;=320,($D$9-D312)&lt;=410),($D$9-D312),"Out of Range"))</f>
        <v/>
      </c>
      <c r="N312" s="31" t="str">
        <f t="shared" ref="N312:N375" si="48">IF(D312="","",IF(G312&lt;&gt;"",IF((D312-G312)&lt; 640, 1, IF(AND((D312-G312)&gt;639, (D312-G312)&lt;730), 2, INT((D312-G312)/365))),IF(H312&gt;0,H312,"Dam Age Rqd")))</f>
        <v/>
      </c>
      <c r="O312" s="32" t="str">
        <f>IF(AND(A312="",B312=""), "",IF(I312&gt;0, I312+LOOKUP(N312,'Adjustment Factors'!$B$7:$B$25,'Adjustment Factors'!$C$7:$C$25),IF(OR(C312="B", C312= "S"), 'Adjustment Factors'!$C$28,IF(C312="H", 'Adjustment Factors'!$C$29,"Sex Req'd"))))</f>
        <v/>
      </c>
      <c r="P312" s="31" t="str">
        <f t="shared" si="42"/>
        <v/>
      </c>
      <c r="Q312" s="32" t="str">
        <f>IF(OR(AND(A312="",B312=""),C312="",J312="" ), "",ROUND((((J312-(IF(I312&gt;0, I312,IF(OR(C312="B", C312= "S"), 'Adjustment Factors'!$C$28,IF(C312="H", 'Adjustment Factors'!$C$29,"Sex Req'd")))))/L312)*205)+IF(I312&gt;0, I312,IF(OR(C312="B", C312= "S"), 'Adjustment Factors'!$C$28,IF(C312="H", 'Adjustment Factors'!$C$29,"Sex Req'd")))+IF(OR(C312="B",C312="S"),LOOKUP(N312,'Adjustment Factors'!$B$7:$B$25,'Adjustment Factors'!$D$7:$D$25),IF(C312="H",LOOKUP(N312,'Adjustment Factors'!$B$7:$B$25,'Adjustment Factors'!$E$7:$E$25),"")),0))</f>
        <v/>
      </c>
      <c r="R312" s="31" t="str">
        <f t="shared" si="43"/>
        <v/>
      </c>
      <c r="S312" s="32" t="str">
        <f t="shared" si="45"/>
        <v/>
      </c>
      <c r="T312" s="31" t="str">
        <f t="shared" si="44"/>
        <v/>
      </c>
    </row>
    <row r="313" spans="1:20" x14ac:dyDescent="0.25">
      <c r="A313" s="27"/>
      <c r="B313" s="28"/>
      <c r="C313" s="28"/>
      <c r="D313" s="29"/>
      <c r="E313" s="30"/>
      <c r="F313" s="30"/>
      <c r="G313" s="29"/>
      <c r="H313" s="27"/>
      <c r="I313" s="27"/>
      <c r="J313" s="27"/>
      <c r="K313" s="27"/>
      <c r="L313" s="31" t="str">
        <f t="shared" si="46"/>
        <v/>
      </c>
      <c r="M313" s="31" t="str">
        <f t="shared" si="47"/>
        <v/>
      </c>
      <c r="N313" s="31" t="str">
        <f t="shared" si="48"/>
        <v/>
      </c>
      <c r="O313" s="32" t="str">
        <f>IF(AND(A313="",B313=""), "",IF(I313&gt;0, I313+LOOKUP(N313,'Adjustment Factors'!$B$7:$B$25,'Adjustment Factors'!$C$7:$C$25),IF(OR(C313="B", C313= "S"), 'Adjustment Factors'!$C$28,IF(C313="H", 'Adjustment Factors'!$C$29,"Sex Req'd"))))</f>
        <v/>
      </c>
      <c r="P313" s="31" t="str">
        <f t="shared" si="42"/>
        <v/>
      </c>
      <c r="Q313" s="32" t="str">
        <f>IF(OR(AND(A313="",B313=""),C313="",J313="" ), "",ROUND((((J313-(IF(I313&gt;0, I313,IF(OR(C313="B", C313= "S"), 'Adjustment Factors'!$C$28,IF(C313="H", 'Adjustment Factors'!$C$29,"Sex Req'd")))))/L313)*205)+IF(I313&gt;0, I313,IF(OR(C313="B", C313= "S"), 'Adjustment Factors'!$C$28,IF(C313="H", 'Adjustment Factors'!$C$29,"Sex Req'd")))+IF(OR(C313="B",C313="S"),LOOKUP(N313,'Adjustment Factors'!$B$7:$B$25,'Adjustment Factors'!$D$7:$D$25),IF(C313="H",LOOKUP(N313,'Adjustment Factors'!$B$7:$B$25,'Adjustment Factors'!$E$7:$E$25),"")),0))</f>
        <v/>
      </c>
      <c r="R313" s="31" t="str">
        <f t="shared" si="43"/>
        <v/>
      </c>
      <c r="S313" s="32" t="str">
        <f t="shared" si="45"/>
        <v/>
      </c>
      <c r="T313" s="31" t="str">
        <f t="shared" si="44"/>
        <v/>
      </c>
    </row>
    <row r="314" spans="1:20" x14ac:dyDescent="0.25">
      <c r="A314" s="27"/>
      <c r="B314" s="28"/>
      <c r="C314" s="28"/>
      <c r="D314" s="29"/>
      <c r="E314" s="30"/>
      <c r="F314" s="30"/>
      <c r="G314" s="29"/>
      <c r="H314" s="27"/>
      <c r="I314" s="27"/>
      <c r="J314" s="27"/>
      <c r="K314" s="27"/>
      <c r="L314" s="31" t="str">
        <f t="shared" si="46"/>
        <v/>
      </c>
      <c r="M314" s="31" t="str">
        <f t="shared" si="47"/>
        <v/>
      </c>
      <c r="N314" s="31" t="str">
        <f t="shared" si="48"/>
        <v/>
      </c>
      <c r="O314" s="32" t="str">
        <f>IF(AND(A314="",B314=""), "",IF(I314&gt;0, I314+LOOKUP(N314,'Adjustment Factors'!$B$7:$B$25,'Adjustment Factors'!$C$7:$C$25),IF(OR(C314="B", C314= "S"), 'Adjustment Factors'!$C$28,IF(C314="H", 'Adjustment Factors'!$C$29,"Sex Req'd"))))</f>
        <v/>
      </c>
      <c r="P314" s="31" t="str">
        <f t="shared" si="42"/>
        <v/>
      </c>
      <c r="Q314" s="32" t="str">
        <f>IF(OR(AND(A314="",B314=""),C314="",J314="" ), "",ROUND((((J314-(IF(I314&gt;0, I314,IF(OR(C314="B", C314= "S"), 'Adjustment Factors'!$C$28,IF(C314="H", 'Adjustment Factors'!$C$29,"Sex Req'd")))))/L314)*205)+IF(I314&gt;0, I314,IF(OR(C314="B", C314= "S"), 'Adjustment Factors'!$C$28,IF(C314="H", 'Adjustment Factors'!$C$29,"Sex Req'd")))+IF(OR(C314="B",C314="S"),LOOKUP(N314,'Adjustment Factors'!$B$7:$B$25,'Adjustment Factors'!$D$7:$D$25),IF(C314="H",LOOKUP(N314,'Adjustment Factors'!$B$7:$B$25,'Adjustment Factors'!$E$7:$E$25),"")),0))</f>
        <v/>
      </c>
      <c r="R314" s="31" t="str">
        <f t="shared" si="43"/>
        <v/>
      </c>
      <c r="S314" s="32" t="str">
        <f t="shared" si="45"/>
        <v/>
      </c>
      <c r="T314" s="31" t="str">
        <f t="shared" si="44"/>
        <v/>
      </c>
    </row>
    <row r="315" spans="1:20" x14ac:dyDescent="0.25">
      <c r="A315" s="27"/>
      <c r="B315" s="28"/>
      <c r="C315" s="28"/>
      <c r="D315" s="29"/>
      <c r="E315" s="30"/>
      <c r="F315" s="30"/>
      <c r="G315" s="29"/>
      <c r="H315" s="27"/>
      <c r="I315" s="27"/>
      <c r="J315" s="27"/>
      <c r="K315" s="27"/>
      <c r="L315" s="31" t="str">
        <f t="shared" si="46"/>
        <v/>
      </c>
      <c r="M315" s="31" t="str">
        <f t="shared" si="47"/>
        <v/>
      </c>
      <c r="N315" s="31" t="str">
        <f t="shared" si="48"/>
        <v/>
      </c>
      <c r="O315" s="32" t="str">
        <f>IF(AND(A315="",B315=""), "",IF(I315&gt;0, I315+LOOKUP(N315,'Adjustment Factors'!$B$7:$B$25,'Adjustment Factors'!$C$7:$C$25),IF(OR(C315="B", C315= "S"), 'Adjustment Factors'!$C$28,IF(C315="H", 'Adjustment Factors'!$C$29,"Sex Req'd"))))</f>
        <v/>
      </c>
      <c r="P315" s="31" t="str">
        <f t="shared" ref="P315:P378" si="49">IF(O315="","",O315/$O$12*100)</f>
        <v/>
      </c>
      <c r="Q315" s="32" t="str">
        <f>IF(OR(AND(A315="",B315=""),C315="",J315="" ), "",ROUND((((J315-(IF(I315&gt;0, I315,IF(OR(C315="B", C315= "S"), 'Adjustment Factors'!$C$28,IF(C315="H", 'Adjustment Factors'!$C$29,"Sex Req'd")))))/L315)*205)+IF(I315&gt;0, I315,IF(OR(C315="B", C315= "S"), 'Adjustment Factors'!$C$28,IF(C315="H", 'Adjustment Factors'!$C$29,"Sex Req'd")))+IF(OR(C315="B",C315="S"),LOOKUP(N315,'Adjustment Factors'!$B$7:$B$25,'Adjustment Factors'!$D$7:$D$25),IF(C315="H",LOOKUP(N315,'Adjustment Factors'!$B$7:$B$25,'Adjustment Factors'!$E$7:$E$25),"")),0))</f>
        <v/>
      </c>
      <c r="R315" s="31" t="str">
        <f t="shared" ref="R315:R378" si="50">IF(Q315="","",Q315/$Q$12*100)</f>
        <v/>
      </c>
      <c r="S315" s="32" t="str">
        <f t="shared" si="45"/>
        <v/>
      </c>
      <c r="T315" s="31" t="str">
        <f t="shared" ref="T315:T378" si="51">IF(S315="","",S315/$S$12*100)</f>
        <v/>
      </c>
    </row>
    <row r="316" spans="1:20" x14ac:dyDescent="0.25">
      <c r="A316" s="27"/>
      <c r="B316" s="28"/>
      <c r="C316" s="28"/>
      <c r="D316" s="29"/>
      <c r="E316" s="30"/>
      <c r="F316" s="30"/>
      <c r="G316" s="29"/>
      <c r="H316" s="27"/>
      <c r="I316" s="27"/>
      <c r="J316" s="27"/>
      <c r="K316" s="27"/>
      <c r="L316" s="31" t="str">
        <f t="shared" si="46"/>
        <v/>
      </c>
      <c r="M316" s="31" t="str">
        <f t="shared" si="47"/>
        <v/>
      </c>
      <c r="N316" s="31" t="str">
        <f t="shared" si="48"/>
        <v/>
      </c>
      <c r="O316" s="32" t="str">
        <f>IF(AND(A316="",B316=""), "",IF(I316&gt;0, I316+LOOKUP(N316,'Adjustment Factors'!$B$7:$B$25,'Adjustment Factors'!$C$7:$C$25),IF(OR(C316="B", C316= "S"), 'Adjustment Factors'!$C$28,IF(C316="H", 'Adjustment Factors'!$C$29,"Sex Req'd"))))</f>
        <v/>
      </c>
      <c r="P316" s="31" t="str">
        <f t="shared" si="49"/>
        <v/>
      </c>
      <c r="Q316" s="32" t="str">
        <f>IF(OR(AND(A316="",B316=""),C316="",J316="" ), "",ROUND((((J316-(IF(I316&gt;0, I316,IF(OR(C316="B", C316= "S"), 'Adjustment Factors'!$C$28,IF(C316="H", 'Adjustment Factors'!$C$29,"Sex Req'd")))))/L316)*205)+IF(I316&gt;0, I316,IF(OR(C316="B", C316= "S"), 'Adjustment Factors'!$C$28,IF(C316="H", 'Adjustment Factors'!$C$29,"Sex Req'd")))+IF(OR(C316="B",C316="S"),LOOKUP(N316,'Adjustment Factors'!$B$7:$B$25,'Adjustment Factors'!$D$7:$D$25),IF(C316="H",LOOKUP(N316,'Adjustment Factors'!$B$7:$B$25,'Adjustment Factors'!$E$7:$E$25),"")),0))</f>
        <v/>
      </c>
      <c r="R316" s="31" t="str">
        <f t="shared" si="50"/>
        <v/>
      </c>
      <c r="S316" s="32" t="str">
        <f t="shared" si="45"/>
        <v/>
      </c>
      <c r="T316" s="31" t="str">
        <f t="shared" si="51"/>
        <v/>
      </c>
    </row>
    <row r="317" spans="1:20" x14ac:dyDescent="0.25">
      <c r="A317" s="27"/>
      <c r="B317" s="28"/>
      <c r="C317" s="28"/>
      <c r="D317" s="29"/>
      <c r="E317" s="30"/>
      <c r="F317" s="30"/>
      <c r="G317" s="29"/>
      <c r="H317" s="27"/>
      <c r="I317" s="27"/>
      <c r="J317" s="27"/>
      <c r="K317" s="27"/>
      <c r="L317" s="31" t="str">
        <f t="shared" si="46"/>
        <v/>
      </c>
      <c r="M317" s="31" t="str">
        <f t="shared" si="47"/>
        <v/>
      </c>
      <c r="N317" s="31" t="str">
        <f t="shared" si="48"/>
        <v/>
      </c>
      <c r="O317" s="32" t="str">
        <f>IF(AND(A317="",B317=""), "",IF(I317&gt;0, I317+LOOKUP(N317,'Adjustment Factors'!$B$7:$B$25,'Adjustment Factors'!$C$7:$C$25),IF(OR(C317="B", C317= "S"), 'Adjustment Factors'!$C$28,IF(C317="H", 'Adjustment Factors'!$C$29,"Sex Req'd"))))</f>
        <v/>
      </c>
      <c r="P317" s="31" t="str">
        <f t="shared" si="49"/>
        <v/>
      </c>
      <c r="Q317" s="32" t="str">
        <f>IF(OR(AND(A317="",B317=""),C317="",J317="" ), "",ROUND((((J317-(IF(I317&gt;0, I317,IF(OR(C317="B", C317= "S"), 'Adjustment Factors'!$C$28,IF(C317="H", 'Adjustment Factors'!$C$29,"Sex Req'd")))))/L317)*205)+IF(I317&gt;0, I317,IF(OR(C317="B", C317= "S"), 'Adjustment Factors'!$C$28,IF(C317="H", 'Adjustment Factors'!$C$29,"Sex Req'd")))+IF(OR(C317="B",C317="S"),LOOKUP(N317,'Adjustment Factors'!$B$7:$B$25,'Adjustment Factors'!$D$7:$D$25),IF(C317="H",LOOKUP(N317,'Adjustment Factors'!$B$7:$B$25,'Adjustment Factors'!$E$7:$E$25),"")),0))</f>
        <v/>
      </c>
      <c r="R317" s="31" t="str">
        <f t="shared" si="50"/>
        <v/>
      </c>
      <c r="S317" s="32" t="str">
        <f t="shared" si="45"/>
        <v/>
      </c>
      <c r="T317" s="31" t="str">
        <f t="shared" si="51"/>
        <v/>
      </c>
    </row>
    <row r="318" spans="1:20" x14ac:dyDescent="0.25">
      <c r="A318" s="27"/>
      <c r="B318" s="28"/>
      <c r="C318" s="28"/>
      <c r="D318" s="29"/>
      <c r="E318" s="30"/>
      <c r="F318" s="30"/>
      <c r="G318" s="29"/>
      <c r="H318" s="27"/>
      <c r="I318" s="27"/>
      <c r="J318" s="27"/>
      <c r="K318" s="27"/>
      <c r="L318" s="31" t="str">
        <f t="shared" si="46"/>
        <v/>
      </c>
      <c r="M318" s="31" t="str">
        <f t="shared" si="47"/>
        <v/>
      </c>
      <c r="N318" s="31" t="str">
        <f t="shared" si="48"/>
        <v/>
      </c>
      <c r="O318" s="32" t="str">
        <f>IF(AND(A318="",B318=""), "",IF(I318&gt;0, I318+LOOKUP(N318,'Adjustment Factors'!$B$7:$B$25,'Adjustment Factors'!$C$7:$C$25),IF(OR(C318="B", C318= "S"), 'Adjustment Factors'!$C$28,IF(C318="H", 'Adjustment Factors'!$C$29,"Sex Req'd"))))</f>
        <v/>
      </c>
      <c r="P318" s="31" t="str">
        <f t="shared" si="49"/>
        <v/>
      </c>
      <c r="Q318" s="32" t="str">
        <f>IF(OR(AND(A318="",B318=""),C318="",J318="" ), "",ROUND((((J318-(IF(I318&gt;0, I318,IF(OR(C318="B", C318= "S"), 'Adjustment Factors'!$C$28,IF(C318="H", 'Adjustment Factors'!$C$29,"Sex Req'd")))))/L318)*205)+IF(I318&gt;0, I318,IF(OR(C318="B", C318= "S"), 'Adjustment Factors'!$C$28,IF(C318="H", 'Adjustment Factors'!$C$29,"Sex Req'd")))+IF(OR(C318="B",C318="S"),LOOKUP(N318,'Adjustment Factors'!$B$7:$B$25,'Adjustment Factors'!$D$7:$D$25),IF(C318="H",LOOKUP(N318,'Adjustment Factors'!$B$7:$B$25,'Adjustment Factors'!$E$7:$E$25),"")),0))</f>
        <v/>
      </c>
      <c r="R318" s="31" t="str">
        <f t="shared" si="50"/>
        <v/>
      </c>
      <c r="S318" s="32" t="str">
        <f t="shared" si="45"/>
        <v/>
      </c>
      <c r="T318" s="31" t="str">
        <f t="shared" si="51"/>
        <v/>
      </c>
    </row>
    <row r="319" spans="1:20" x14ac:dyDescent="0.25">
      <c r="A319" s="27"/>
      <c r="B319" s="28"/>
      <c r="C319" s="28"/>
      <c r="D319" s="29"/>
      <c r="E319" s="30"/>
      <c r="F319" s="30"/>
      <c r="G319" s="29"/>
      <c r="H319" s="27"/>
      <c r="I319" s="27"/>
      <c r="J319" s="27"/>
      <c r="K319" s="27"/>
      <c r="L319" s="31" t="str">
        <f t="shared" si="46"/>
        <v/>
      </c>
      <c r="M319" s="31" t="str">
        <f t="shared" si="47"/>
        <v/>
      </c>
      <c r="N319" s="31" t="str">
        <f t="shared" si="48"/>
        <v/>
      </c>
      <c r="O319" s="32" t="str">
        <f>IF(AND(A319="",B319=""), "",IF(I319&gt;0, I319+LOOKUP(N319,'Adjustment Factors'!$B$7:$B$25,'Adjustment Factors'!$C$7:$C$25),IF(OR(C319="B", C319= "S"), 'Adjustment Factors'!$C$28,IF(C319="H", 'Adjustment Factors'!$C$29,"Sex Req'd"))))</f>
        <v/>
      </c>
      <c r="P319" s="31" t="str">
        <f t="shared" si="49"/>
        <v/>
      </c>
      <c r="Q319" s="32" t="str">
        <f>IF(OR(AND(A319="",B319=""),C319="",J319="" ), "",ROUND((((J319-(IF(I319&gt;0, I319,IF(OR(C319="B", C319= "S"), 'Adjustment Factors'!$C$28,IF(C319="H", 'Adjustment Factors'!$C$29,"Sex Req'd")))))/L319)*205)+IF(I319&gt;0, I319,IF(OR(C319="B", C319= "S"), 'Adjustment Factors'!$C$28,IF(C319="H", 'Adjustment Factors'!$C$29,"Sex Req'd")))+IF(OR(C319="B",C319="S"),LOOKUP(N319,'Adjustment Factors'!$B$7:$B$25,'Adjustment Factors'!$D$7:$D$25),IF(C319="H",LOOKUP(N319,'Adjustment Factors'!$B$7:$B$25,'Adjustment Factors'!$E$7:$E$25),"")),0))</f>
        <v/>
      </c>
      <c r="R319" s="31" t="str">
        <f t="shared" si="50"/>
        <v/>
      </c>
      <c r="S319" s="32" t="str">
        <f t="shared" si="45"/>
        <v/>
      </c>
      <c r="T319" s="31" t="str">
        <f t="shared" si="51"/>
        <v/>
      </c>
    </row>
    <row r="320" spans="1:20" x14ac:dyDescent="0.25">
      <c r="A320" s="27"/>
      <c r="B320" s="28"/>
      <c r="C320" s="28"/>
      <c r="D320" s="29"/>
      <c r="E320" s="30"/>
      <c r="F320" s="30"/>
      <c r="G320" s="29"/>
      <c r="H320" s="27"/>
      <c r="I320" s="27"/>
      <c r="J320" s="27"/>
      <c r="K320" s="27"/>
      <c r="L320" s="31" t="str">
        <f t="shared" si="46"/>
        <v/>
      </c>
      <c r="M320" s="31" t="str">
        <f t="shared" si="47"/>
        <v/>
      </c>
      <c r="N320" s="31" t="str">
        <f t="shared" si="48"/>
        <v/>
      </c>
      <c r="O320" s="32" t="str">
        <f>IF(AND(A320="",B320=""), "",IF(I320&gt;0, I320+LOOKUP(N320,'Adjustment Factors'!$B$7:$B$25,'Adjustment Factors'!$C$7:$C$25),IF(OR(C320="B", C320= "S"), 'Adjustment Factors'!$C$28,IF(C320="H", 'Adjustment Factors'!$C$29,"Sex Req'd"))))</f>
        <v/>
      </c>
      <c r="P320" s="31" t="str">
        <f t="shared" si="49"/>
        <v/>
      </c>
      <c r="Q320" s="32" t="str">
        <f>IF(OR(AND(A320="",B320=""),C320="",J320="" ), "",ROUND((((J320-(IF(I320&gt;0, I320,IF(OR(C320="B", C320= "S"), 'Adjustment Factors'!$C$28,IF(C320="H", 'Adjustment Factors'!$C$29,"Sex Req'd")))))/L320)*205)+IF(I320&gt;0, I320,IF(OR(C320="B", C320= "S"), 'Adjustment Factors'!$C$28,IF(C320="H", 'Adjustment Factors'!$C$29,"Sex Req'd")))+IF(OR(C320="B",C320="S"),LOOKUP(N320,'Adjustment Factors'!$B$7:$B$25,'Adjustment Factors'!$D$7:$D$25),IF(C320="H",LOOKUP(N320,'Adjustment Factors'!$B$7:$B$25,'Adjustment Factors'!$E$7:$E$25),"")),0))</f>
        <v/>
      </c>
      <c r="R320" s="31" t="str">
        <f t="shared" si="50"/>
        <v/>
      </c>
      <c r="S320" s="32" t="str">
        <f t="shared" si="45"/>
        <v/>
      </c>
      <c r="T320" s="31" t="str">
        <f t="shared" si="51"/>
        <v/>
      </c>
    </row>
    <row r="321" spans="1:20" x14ac:dyDescent="0.25">
      <c r="A321" s="27"/>
      <c r="B321" s="28"/>
      <c r="C321" s="28"/>
      <c r="D321" s="29"/>
      <c r="E321" s="30"/>
      <c r="F321" s="30"/>
      <c r="G321" s="29"/>
      <c r="H321" s="27"/>
      <c r="I321" s="27"/>
      <c r="J321" s="27"/>
      <c r="K321" s="27"/>
      <c r="L321" s="31" t="str">
        <f t="shared" si="46"/>
        <v/>
      </c>
      <c r="M321" s="31" t="str">
        <f t="shared" si="47"/>
        <v/>
      </c>
      <c r="N321" s="31" t="str">
        <f t="shared" si="48"/>
        <v/>
      </c>
      <c r="O321" s="32" t="str">
        <f>IF(AND(A321="",B321=""), "",IF(I321&gt;0, I321+LOOKUP(N321,'Adjustment Factors'!$B$7:$B$25,'Adjustment Factors'!$C$7:$C$25),IF(OR(C321="B", C321= "S"), 'Adjustment Factors'!$C$28,IF(C321="H", 'Adjustment Factors'!$C$29,"Sex Req'd"))))</f>
        <v/>
      </c>
      <c r="P321" s="31" t="str">
        <f t="shared" si="49"/>
        <v/>
      </c>
      <c r="Q321" s="32" t="str">
        <f>IF(OR(AND(A321="",B321=""),C321="",J321="" ), "",ROUND((((J321-(IF(I321&gt;0, I321,IF(OR(C321="B", C321= "S"), 'Adjustment Factors'!$C$28,IF(C321="H", 'Adjustment Factors'!$C$29,"Sex Req'd")))))/L321)*205)+IF(I321&gt;0, I321,IF(OR(C321="B", C321= "S"), 'Adjustment Factors'!$C$28,IF(C321="H", 'Adjustment Factors'!$C$29,"Sex Req'd")))+IF(OR(C321="B",C321="S"),LOOKUP(N321,'Adjustment Factors'!$B$7:$B$25,'Adjustment Factors'!$D$7:$D$25),IF(C321="H",LOOKUP(N321,'Adjustment Factors'!$B$7:$B$25,'Adjustment Factors'!$E$7:$E$25),"")),0))</f>
        <v/>
      </c>
      <c r="R321" s="31" t="str">
        <f t="shared" si="50"/>
        <v/>
      </c>
      <c r="S321" s="32" t="str">
        <f t="shared" si="45"/>
        <v/>
      </c>
      <c r="T321" s="31" t="str">
        <f t="shared" si="51"/>
        <v/>
      </c>
    </row>
    <row r="322" spans="1:20" x14ac:dyDescent="0.25">
      <c r="A322" s="27"/>
      <c r="B322" s="28"/>
      <c r="C322" s="28"/>
      <c r="D322" s="29"/>
      <c r="E322" s="30"/>
      <c r="F322" s="30"/>
      <c r="G322" s="29"/>
      <c r="H322" s="27"/>
      <c r="I322" s="27"/>
      <c r="J322" s="27"/>
      <c r="K322" s="27"/>
      <c r="L322" s="31" t="str">
        <f t="shared" si="46"/>
        <v/>
      </c>
      <c r="M322" s="31" t="str">
        <f t="shared" si="47"/>
        <v/>
      </c>
      <c r="N322" s="31" t="str">
        <f t="shared" si="48"/>
        <v/>
      </c>
      <c r="O322" s="32" t="str">
        <f>IF(AND(A322="",B322=""), "",IF(I322&gt;0, I322+LOOKUP(N322,'Adjustment Factors'!$B$7:$B$25,'Adjustment Factors'!$C$7:$C$25),IF(OR(C322="B", C322= "S"), 'Adjustment Factors'!$C$28,IF(C322="H", 'Adjustment Factors'!$C$29,"Sex Req'd"))))</f>
        <v/>
      </c>
      <c r="P322" s="31" t="str">
        <f t="shared" si="49"/>
        <v/>
      </c>
      <c r="Q322" s="32" t="str">
        <f>IF(OR(AND(A322="",B322=""),C322="",J322="" ), "",ROUND((((J322-(IF(I322&gt;0, I322,IF(OR(C322="B", C322= "S"), 'Adjustment Factors'!$C$28,IF(C322="H", 'Adjustment Factors'!$C$29,"Sex Req'd")))))/L322)*205)+IF(I322&gt;0, I322,IF(OR(C322="B", C322= "S"), 'Adjustment Factors'!$C$28,IF(C322="H", 'Adjustment Factors'!$C$29,"Sex Req'd")))+IF(OR(C322="B",C322="S"),LOOKUP(N322,'Adjustment Factors'!$B$7:$B$25,'Adjustment Factors'!$D$7:$D$25),IF(C322="H",LOOKUP(N322,'Adjustment Factors'!$B$7:$B$25,'Adjustment Factors'!$E$7:$E$25),"")),0))</f>
        <v/>
      </c>
      <c r="R322" s="31" t="str">
        <f t="shared" si="50"/>
        <v/>
      </c>
      <c r="S322" s="32" t="str">
        <f t="shared" si="45"/>
        <v/>
      </c>
      <c r="T322" s="31" t="str">
        <f t="shared" si="51"/>
        <v/>
      </c>
    </row>
    <row r="323" spans="1:20" x14ac:dyDescent="0.25">
      <c r="A323" s="27"/>
      <c r="B323" s="28"/>
      <c r="C323" s="28"/>
      <c r="D323" s="29"/>
      <c r="E323" s="30"/>
      <c r="F323" s="30"/>
      <c r="G323" s="29"/>
      <c r="H323" s="27"/>
      <c r="I323" s="27"/>
      <c r="J323" s="27"/>
      <c r="K323" s="27"/>
      <c r="L323" s="31" t="str">
        <f t="shared" si="46"/>
        <v/>
      </c>
      <c r="M323" s="31" t="str">
        <f t="shared" si="47"/>
        <v/>
      </c>
      <c r="N323" s="31" t="str">
        <f t="shared" si="48"/>
        <v/>
      </c>
      <c r="O323" s="32" t="str">
        <f>IF(AND(A323="",B323=""), "",IF(I323&gt;0, I323+LOOKUP(N323,'Adjustment Factors'!$B$7:$B$25,'Adjustment Factors'!$C$7:$C$25),IF(OR(C323="B", C323= "S"), 'Adjustment Factors'!$C$28,IF(C323="H", 'Adjustment Factors'!$C$29,"Sex Req'd"))))</f>
        <v/>
      </c>
      <c r="P323" s="31" t="str">
        <f t="shared" si="49"/>
        <v/>
      </c>
      <c r="Q323" s="32" t="str">
        <f>IF(OR(AND(A323="",B323=""),C323="",J323="" ), "",ROUND((((J323-(IF(I323&gt;0, I323,IF(OR(C323="B", C323= "S"), 'Adjustment Factors'!$C$28,IF(C323="H", 'Adjustment Factors'!$C$29,"Sex Req'd")))))/L323)*205)+IF(I323&gt;0, I323,IF(OR(C323="B", C323= "S"), 'Adjustment Factors'!$C$28,IF(C323="H", 'Adjustment Factors'!$C$29,"Sex Req'd")))+IF(OR(C323="B",C323="S"),LOOKUP(N323,'Adjustment Factors'!$B$7:$B$25,'Adjustment Factors'!$D$7:$D$25),IF(C323="H",LOOKUP(N323,'Adjustment Factors'!$B$7:$B$25,'Adjustment Factors'!$E$7:$E$25),"")),0))</f>
        <v/>
      </c>
      <c r="R323" s="31" t="str">
        <f t="shared" si="50"/>
        <v/>
      </c>
      <c r="S323" s="32" t="str">
        <f t="shared" si="45"/>
        <v/>
      </c>
      <c r="T323" s="31" t="str">
        <f t="shared" si="51"/>
        <v/>
      </c>
    </row>
    <row r="324" spans="1:20" x14ac:dyDescent="0.25">
      <c r="A324" s="27"/>
      <c r="B324" s="28"/>
      <c r="C324" s="28"/>
      <c r="D324" s="29"/>
      <c r="E324" s="30"/>
      <c r="F324" s="30"/>
      <c r="G324" s="29"/>
      <c r="H324" s="27"/>
      <c r="I324" s="27"/>
      <c r="J324" s="27"/>
      <c r="K324" s="27"/>
      <c r="L324" s="31" t="str">
        <f t="shared" si="46"/>
        <v/>
      </c>
      <c r="M324" s="31" t="str">
        <f t="shared" si="47"/>
        <v/>
      </c>
      <c r="N324" s="31" t="str">
        <f t="shared" si="48"/>
        <v/>
      </c>
      <c r="O324" s="32" t="str">
        <f>IF(AND(A324="",B324=""), "",IF(I324&gt;0, I324+LOOKUP(N324,'Adjustment Factors'!$B$7:$B$25,'Adjustment Factors'!$C$7:$C$25),IF(OR(C324="B", C324= "S"), 'Adjustment Factors'!$C$28,IF(C324="H", 'Adjustment Factors'!$C$29,"Sex Req'd"))))</f>
        <v/>
      </c>
      <c r="P324" s="31" t="str">
        <f t="shared" si="49"/>
        <v/>
      </c>
      <c r="Q324" s="32" t="str">
        <f>IF(OR(AND(A324="",B324=""),C324="",J324="" ), "",ROUND((((J324-(IF(I324&gt;0, I324,IF(OR(C324="B", C324= "S"), 'Adjustment Factors'!$C$28,IF(C324="H", 'Adjustment Factors'!$C$29,"Sex Req'd")))))/L324)*205)+IF(I324&gt;0, I324,IF(OR(C324="B", C324= "S"), 'Adjustment Factors'!$C$28,IF(C324="H", 'Adjustment Factors'!$C$29,"Sex Req'd")))+IF(OR(C324="B",C324="S"),LOOKUP(N324,'Adjustment Factors'!$B$7:$B$25,'Adjustment Factors'!$D$7:$D$25),IF(C324="H",LOOKUP(N324,'Adjustment Factors'!$B$7:$B$25,'Adjustment Factors'!$E$7:$E$25),"")),0))</f>
        <v/>
      </c>
      <c r="R324" s="31" t="str">
        <f t="shared" si="50"/>
        <v/>
      </c>
      <c r="S324" s="32" t="str">
        <f t="shared" si="45"/>
        <v/>
      </c>
      <c r="T324" s="31" t="str">
        <f t="shared" si="51"/>
        <v/>
      </c>
    </row>
    <row r="325" spans="1:20" x14ac:dyDescent="0.25">
      <c r="A325" s="27"/>
      <c r="B325" s="28"/>
      <c r="C325" s="28"/>
      <c r="D325" s="29"/>
      <c r="E325" s="30"/>
      <c r="F325" s="30"/>
      <c r="G325" s="29"/>
      <c r="H325" s="27"/>
      <c r="I325" s="27"/>
      <c r="J325" s="27"/>
      <c r="K325" s="27"/>
      <c r="L325" s="31" t="str">
        <f t="shared" si="46"/>
        <v/>
      </c>
      <c r="M325" s="31" t="str">
        <f t="shared" si="47"/>
        <v/>
      </c>
      <c r="N325" s="31" t="str">
        <f t="shared" si="48"/>
        <v/>
      </c>
      <c r="O325" s="32" t="str">
        <f>IF(AND(A325="",B325=""), "",IF(I325&gt;0, I325+LOOKUP(N325,'Adjustment Factors'!$B$7:$B$25,'Adjustment Factors'!$C$7:$C$25),IF(OR(C325="B", C325= "S"), 'Adjustment Factors'!$C$28,IF(C325="H", 'Adjustment Factors'!$C$29,"Sex Req'd"))))</f>
        <v/>
      </c>
      <c r="P325" s="31" t="str">
        <f t="shared" si="49"/>
        <v/>
      </c>
      <c r="Q325" s="32" t="str">
        <f>IF(OR(AND(A325="",B325=""),C325="",J325="" ), "",ROUND((((J325-(IF(I325&gt;0, I325,IF(OR(C325="B", C325= "S"), 'Adjustment Factors'!$C$28,IF(C325="H", 'Adjustment Factors'!$C$29,"Sex Req'd")))))/L325)*205)+IF(I325&gt;0, I325,IF(OR(C325="B", C325= "S"), 'Adjustment Factors'!$C$28,IF(C325="H", 'Adjustment Factors'!$C$29,"Sex Req'd")))+IF(OR(C325="B",C325="S"),LOOKUP(N325,'Adjustment Factors'!$B$7:$B$25,'Adjustment Factors'!$D$7:$D$25),IF(C325="H",LOOKUP(N325,'Adjustment Factors'!$B$7:$B$25,'Adjustment Factors'!$E$7:$E$25),"")),0))</f>
        <v/>
      </c>
      <c r="R325" s="31" t="str">
        <f t="shared" si="50"/>
        <v/>
      </c>
      <c r="S325" s="32" t="str">
        <f t="shared" si="45"/>
        <v/>
      </c>
      <c r="T325" s="31" t="str">
        <f t="shared" si="51"/>
        <v/>
      </c>
    </row>
    <row r="326" spans="1:20" x14ac:dyDescent="0.25">
      <c r="A326" s="27"/>
      <c r="B326" s="28"/>
      <c r="C326" s="28"/>
      <c r="D326" s="29"/>
      <c r="E326" s="30"/>
      <c r="F326" s="30"/>
      <c r="G326" s="29"/>
      <c r="H326" s="27"/>
      <c r="I326" s="27"/>
      <c r="J326" s="27"/>
      <c r="K326" s="27"/>
      <c r="L326" s="31" t="str">
        <f t="shared" si="46"/>
        <v/>
      </c>
      <c r="M326" s="31" t="str">
        <f t="shared" si="47"/>
        <v/>
      </c>
      <c r="N326" s="31" t="str">
        <f t="shared" si="48"/>
        <v/>
      </c>
      <c r="O326" s="32" t="str">
        <f>IF(AND(A326="",B326=""), "",IF(I326&gt;0, I326+LOOKUP(N326,'Adjustment Factors'!$B$7:$B$25,'Adjustment Factors'!$C$7:$C$25),IF(OR(C326="B", C326= "S"), 'Adjustment Factors'!$C$28,IF(C326="H", 'Adjustment Factors'!$C$29,"Sex Req'd"))))</f>
        <v/>
      </c>
      <c r="P326" s="31" t="str">
        <f t="shared" si="49"/>
        <v/>
      </c>
      <c r="Q326" s="32" t="str">
        <f>IF(OR(AND(A326="",B326=""),C326="",J326="" ), "",ROUND((((J326-(IF(I326&gt;0, I326,IF(OR(C326="B", C326= "S"), 'Adjustment Factors'!$C$28,IF(C326="H", 'Adjustment Factors'!$C$29,"Sex Req'd")))))/L326)*205)+IF(I326&gt;0, I326,IF(OR(C326="B", C326= "S"), 'Adjustment Factors'!$C$28,IF(C326="H", 'Adjustment Factors'!$C$29,"Sex Req'd")))+IF(OR(C326="B",C326="S"),LOOKUP(N326,'Adjustment Factors'!$B$7:$B$25,'Adjustment Factors'!$D$7:$D$25),IF(C326="H",LOOKUP(N326,'Adjustment Factors'!$B$7:$B$25,'Adjustment Factors'!$E$7:$E$25),"")),0))</f>
        <v/>
      </c>
      <c r="R326" s="31" t="str">
        <f t="shared" si="50"/>
        <v/>
      </c>
      <c r="S326" s="32" t="str">
        <f t="shared" si="45"/>
        <v/>
      </c>
      <c r="T326" s="31" t="str">
        <f t="shared" si="51"/>
        <v/>
      </c>
    </row>
    <row r="327" spans="1:20" x14ac:dyDescent="0.25">
      <c r="A327" s="27"/>
      <c r="B327" s="28"/>
      <c r="C327" s="28"/>
      <c r="D327" s="29"/>
      <c r="E327" s="30"/>
      <c r="F327" s="30"/>
      <c r="G327" s="29"/>
      <c r="H327" s="27"/>
      <c r="I327" s="27"/>
      <c r="J327" s="27"/>
      <c r="K327" s="27"/>
      <c r="L327" s="31" t="str">
        <f t="shared" si="46"/>
        <v/>
      </c>
      <c r="M327" s="31" t="str">
        <f t="shared" si="47"/>
        <v/>
      </c>
      <c r="N327" s="31" t="str">
        <f t="shared" si="48"/>
        <v/>
      </c>
      <c r="O327" s="32" t="str">
        <f>IF(AND(A327="",B327=""), "",IF(I327&gt;0, I327+LOOKUP(N327,'Adjustment Factors'!$B$7:$B$25,'Adjustment Factors'!$C$7:$C$25),IF(OR(C327="B", C327= "S"), 'Adjustment Factors'!$C$28,IF(C327="H", 'Adjustment Factors'!$C$29,"Sex Req'd"))))</f>
        <v/>
      </c>
      <c r="P327" s="31" t="str">
        <f t="shared" si="49"/>
        <v/>
      </c>
      <c r="Q327" s="32" t="str">
        <f>IF(OR(AND(A327="",B327=""),C327="",J327="" ), "",ROUND((((J327-(IF(I327&gt;0, I327,IF(OR(C327="B", C327= "S"), 'Adjustment Factors'!$C$28,IF(C327="H", 'Adjustment Factors'!$C$29,"Sex Req'd")))))/L327)*205)+IF(I327&gt;0, I327,IF(OR(C327="B", C327= "S"), 'Adjustment Factors'!$C$28,IF(C327="H", 'Adjustment Factors'!$C$29,"Sex Req'd")))+IF(OR(C327="B",C327="S"),LOOKUP(N327,'Adjustment Factors'!$B$7:$B$25,'Adjustment Factors'!$D$7:$D$25),IF(C327="H",LOOKUP(N327,'Adjustment Factors'!$B$7:$B$25,'Adjustment Factors'!$E$7:$E$25),"")),0))</f>
        <v/>
      </c>
      <c r="R327" s="31" t="str">
        <f t="shared" si="50"/>
        <v/>
      </c>
      <c r="S327" s="32" t="str">
        <f t="shared" si="45"/>
        <v/>
      </c>
      <c r="T327" s="31" t="str">
        <f t="shared" si="51"/>
        <v/>
      </c>
    </row>
    <row r="328" spans="1:20" x14ac:dyDescent="0.25">
      <c r="A328" s="27"/>
      <c r="B328" s="28"/>
      <c r="C328" s="28"/>
      <c r="D328" s="29"/>
      <c r="E328" s="30"/>
      <c r="F328" s="30"/>
      <c r="G328" s="29"/>
      <c r="H328" s="27"/>
      <c r="I328" s="27"/>
      <c r="J328" s="27"/>
      <c r="K328" s="27"/>
      <c r="L328" s="31" t="str">
        <f t="shared" si="46"/>
        <v/>
      </c>
      <c r="M328" s="31" t="str">
        <f t="shared" si="47"/>
        <v/>
      </c>
      <c r="N328" s="31" t="str">
        <f t="shared" si="48"/>
        <v/>
      </c>
      <c r="O328" s="32" t="str">
        <f>IF(AND(A328="",B328=""), "",IF(I328&gt;0, I328+LOOKUP(N328,'Adjustment Factors'!$B$7:$B$25,'Adjustment Factors'!$C$7:$C$25),IF(OR(C328="B", C328= "S"), 'Adjustment Factors'!$C$28,IF(C328="H", 'Adjustment Factors'!$C$29,"Sex Req'd"))))</f>
        <v/>
      </c>
      <c r="P328" s="31" t="str">
        <f t="shared" si="49"/>
        <v/>
      </c>
      <c r="Q328" s="32" t="str">
        <f>IF(OR(AND(A328="",B328=""),C328="",J328="" ), "",ROUND((((J328-(IF(I328&gt;0, I328,IF(OR(C328="B", C328= "S"), 'Adjustment Factors'!$C$28,IF(C328="H", 'Adjustment Factors'!$C$29,"Sex Req'd")))))/L328)*205)+IF(I328&gt;0, I328,IF(OR(C328="B", C328= "S"), 'Adjustment Factors'!$C$28,IF(C328="H", 'Adjustment Factors'!$C$29,"Sex Req'd")))+IF(OR(C328="B",C328="S"),LOOKUP(N328,'Adjustment Factors'!$B$7:$B$25,'Adjustment Factors'!$D$7:$D$25),IF(C328="H",LOOKUP(N328,'Adjustment Factors'!$B$7:$B$25,'Adjustment Factors'!$E$7:$E$25),"")),0))</f>
        <v/>
      </c>
      <c r="R328" s="31" t="str">
        <f t="shared" si="50"/>
        <v/>
      </c>
      <c r="S328" s="32" t="str">
        <f t="shared" si="45"/>
        <v/>
      </c>
      <c r="T328" s="31" t="str">
        <f t="shared" si="51"/>
        <v/>
      </c>
    </row>
    <row r="329" spans="1:20" x14ac:dyDescent="0.25">
      <c r="A329" s="27"/>
      <c r="B329" s="28"/>
      <c r="C329" s="28"/>
      <c r="D329" s="29"/>
      <c r="E329" s="30"/>
      <c r="F329" s="30"/>
      <c r="G329" s="29"/>
      <c r="H329" s="27"/>
      <c r="I329" s="27"/>
      <c r="J329" s="27"/>
      <c r="K329" s="27"/>
      <c r="L329" s="31" t="str">
        <f t="shared" si="46"/>
        <v/>
      </c>
      <c r="M329" s="31" t="str">
        <f t="shared" si="47"/>
        <v/>
      </c>
      <c r="N329" s="31" t="str">
        <f t="shared" si="48"/>
        <v/>
      </c>
      <c r="O329" s="32" t="str">
        <f>IF(AND(A329="",B329=""), "",IF(I329&gt;0, I329+LOOKUP(N329,'Adjustment Factors'!$B$7:$B$25,'Adjustment Factors'!$C$7:$C$25),IF(OR(C329="B", C329= "S"), 'Adjustment Factors'!$C$28,IF(C329="H", 'Adjustment Factors'!$C$29,"Sex Req'd"))))</f>
        <v/>
      </c>
      <c r="P329" s="31" t="str">
        <f t="shared" si="49"/>
        <v/>
      </c>
      <c r="Q329" s="32" t="str">
        <f>IF(OR(AND(A329="",B329=""),C329="",J329="" ), "",ROUND((((J329-(IF(I329&gt;0, I329,IF(OR(C329="B", C329= "S"), 'Adjustment Factors'!$C$28,IF(C329="H", 'Adjustment Factors'!$C$29,"Sex Req'd")))))/L329)*205)+IF(I329&gt;0, I329,IF(OR(C329="B", C329= "S"), 'Adjustment Factors'!$C$28,IF(C329="H", 'Adjustment Factors'!$C$29,"Sex Req'd")))+IF(OR(C329="B",C329="S"),LOOKUP(N329,'Adjustment Factors'!$B$7:$B$25,'Adjustment Factors'!$D$7:$D$25),IF(C329="H",LOOKUP(N329,'Adjustment Factors'!$B$7:$B$25,'Adjustment Factors'!$E$7:$E$25),"")),0))</f>
        <v/>
      </c>
      <c r="R329" s="31" t="str">
        <f t="shared" si="50"/>
        <v/>
      </c>
      <c r="S329" s="32" t="str">
        <f t="shared" si="45"/>
        <v/>
      </c>
      <c r="T329" s="31" t="str">
        <f t="shared" si="51"/>
        <v/>
      </c>
    </row>
    <row r="330" spans="1:20" x14ac:dyDescent="0.25">
      <c r="A330" s="27"/>
      <c r="B330" s="28"/>
      <c r="C330" s="28"/>
      <c r="D330" s="29"/>
      <c r="E330" s="30"/>
      <c r="F330" s="30"/>
      <c r="G330" s="29"/>
      <c r="H330" s="27"/>
      <c r="I330" s="27"/>
      <c r="J330" s="27"/>
      <c r="K330" s="27"/>
      <c r="L330" s="31" t="str">
        <f t="shared" si="46"/>
        <v/>
      </c>
      <c r="M330" s="31" t="str">
        <f t="shared" si="47"/>
        <v/>
      </c>
      <c r="N330" s="31" t="str">
        <f t="shared" si="48"/>
        <v/>
      </c>
      <c r="O330" s="32" t="str">
        <f>IF(AND(A330="",B330=""), "",IF(I330&gt;0, I330+LOOKUP(N330,'Adjustment Factors'!$B$7:$B$25,'Adjustment Factors'!$C$7:$C$25),IF(OR(C330="B", C330= "S"), 'Adjustment Factors'!$C$28,IF(C330="H", 'Adjustment Factors'!$C$29,"Sex Req'd"))))</f>
        <v/>
      </c>
      <c r="P330" s="31" t="str">
        <f t="shared" si="49"/>
        <v/>
      </c>
      <c r="Q330" s="32" t="str">
        <f>IF(OR(AND(A330="",B330=""),C330="",J330="" ), "",ROUND((((J330-(IF(I330&gt;0, I330,IF(OR(C330="B", C330= "S"), 'Adjustment Factors'!$C$28,IF(C330="H", 'Adjustment Factors'!$C$29,"Sex Req'd")))))/L330)*205)+IF(I330&gt;0, I330,IF(OR(C330="B", C330= "S"), 'Adjustment Factors'!$C$28,IF(C330="H", 'Adjustment Factors'!$C$29,"Sex Req'd")))+IF(OR(C330="B",C330="S"),LOOKUP(N330,'Adjustment Factors'!$B$7:$B$25,'Adjustment Factors'!$D$7:$D$25),IF(C330="H",LOOKUP(N330,'Adjustment Factors'!$B$7:$B$25,'Adjustment Factors'!$E$7:$E$25),"")),0))</f>
        <v/>
      </c>
      <c r="R330" s="31" t="str">
        <f t="shared" si="50"/>
        <v/>
      </c>
      <c r="S330" s="32" t="str">
        <f t="shared" si="45"/>
        <v/>
      </c>
      <c r="T330" s="31" t="str">
        <f t="shared" si="51"/>
        <v/>
      </c>
    </row>
    <row r="331" spans="1:20" x14ac:dyDescent="0.25">
      <c r="A331" s="27"/>
      <c r="B331" s="28"/>
      <c r="C331" s="28"/>
      <c r="D331" s="29"/>
      <c r="E331" s="30"/>
      <c r="F331" s="30"/>
      <c r="G331" s="29"/>
      <c r="H331" s="27"/>
      <c r="I331" s="27"/>
      <c r="J331" s="27"/>
      <c r="K331" s="27"/>
      <c r="L331" s="31" t="str">
        <f t="shared" si="46"/>
        <v/>
      </c>
      <c r="M331" s="31" t="str">
        <f t="shared" si="47"/>
        <v/>
      </c>
      <c r="N331" s="31" t="str">
        <f t="shared" si="48"/>
        <v/>
      </c>
      <c r="O331" s="32" t="str">
        <f>IF(AND(A331="",B331=""), "",IF(I331&gt;0, I331+LOOKUP(N331,'Adjustment Factors'!$B$7:$B$25,'Adjustment Factors'!$C$7:$C$25),IF(OR(C331="B", C331= "S"), 'Adjustment Factors'!$C$28,IF(C331="H", 'Adjustment Factors'!$C$29,"Sex Req'd"))))</f>
        <v/>
      </c>
      <c r="P331" s="31" t="str">
        <f t="shared" si="49"/>
        <v/>
      </c>
      <c r="Q331" s="32" t="str">
        <f>IF(OR(AND(A331="",B331=""),C331="",J331="" ), "",ROUND((((J331-(IF(I331&gt;0, I331,IF(OR(C331="B", C331= "S"), 'Adjustment Factors'!$C$28,IF(C331="H", 'Adjustment Factors'!$C$29,"Sex Req'd")))))/L331)*205)+IF(I331&gt;0, I331,IF(OR(C331="B", C331= "S"), 'Adjustment Factors'!$C$28,IF(C331="H", 'Adjustment Factors'!$C$29,"Sex Req'd")))+IF(OR(C331="B",C331="S"),LOOKUP(N331,'Adjustment Factors'!$B$7:$B$25,'Adjustment Factors'!$D$7:$D$25),IF(C331="H",LOOKUP(N331,'Adjustment Factors'!$B$7:$B$25,'Adjustment Factors'!$E$7:$E$25),"")),0))</f>
        <v/>
      </c>
      <c r="R331" s="31" t="str">
        <f t="shared" si="50"/>
        <v/>
      </c>
      <c r="S331" s="32" t="str">
        <f t="shared" si="45"/>
        <v/>
      </c>
      <c r="T331" s="31" t="str">
        <f t="shared" si="51"/>
        <v/>
      </c>
    </row>
    <row r="332" spans="1:20" x14ac:dyDescent="0.25">
      <c r="A332" s="27"/>
      <c r="B332" s="28"/>
      <c r="C332" s="28"/>
      <c r="D332" s="29"/>
      <c r="E332" s="30"/>
      <c r="F332" s="30"/>
      <c r="G332" s="29"/>
      <c r="H332" s="27"/>
      <c r="I332" s="27"/>
      <c r="J332" s="27"/>
      <c r="K332" s="27"/>
      <c r="L332" s="31" t="str">
        <f t="shared" si="46"/>
        <v/>
      </c>
      <c r="M332" s="31" t="str">
        <f t="shared" si="47"/>
        <v/>
      </c>
      <c r="N332" s="31" t="str">
        <f t="shared" si="48"/>
        <v/>
      </c>
      <c r="O332" s="32" t="str">
        <f>IF(AND(A332="",B332=""), "",IF(I332&gt;0, I332+LOOKUP(N332,'Adjustment Factors'!$B$7:$B$25,'Adjustment Factors'!$C$7:$C$25),IF(OR(C332="B", C332= "S"), 'Adjustment Factors'!$C$28,IF(C332="H", 'Adjustment Factors'!$C$29,"Sex Req'd"))))</f>
        <v/>
      </c>
      <c r="P332" s="31" t="str">
        <f t="shared" si="49"/>
        <v/>
      </c>
      <c r="Q332" s="32" t="str">
        <f>IF(OR(AND(A332="",B332=""),C332="",J332="" ), "",ROUND((((J332-(IF(I332&gt;0, I332,IF(OR(C332="B", C332= "S"), 'Adjustment Factors'!$C$28,IF(C332="H", 'Adjustment Factors'!$C$29,"Sex Req'd")))))/L332)*205)+IF(I332&gt;0, I332,IF(OR(C332="B", C332= "S"), 'Adjustment Factors'!$C$28,IF(C332="H", 'Adjustment Factors'!$C$29,"Sex Req'd")))+IF(OR(C332="B",C332="S"),LOOKUP(N332,'Adjustment Factors'!$B$7:$B$25,'Adjustment Factors'!$D$7:$D$25),IF(C332="H",LOOKUP(N332,'Adjustment Factors'!$B$7:$B$25,'Adjustment Factors'!$E$7:$E$25),"")),0))</f>
        <v/>
      </c>
      <c r="R332" s="31" t="str">
        <f t="shared" si="50"/>
        <v/>
      </c>
      <c r="S332" s="32" t="str">
        <f t="shared" si="45"/>
        <v/>
      </c>
      <c r="T332" s="31" t="str">
        <f t="shared" si="51"/>
        <v/>
      </c>
    </row>
    <row r="333" spans="1:20" x14ac:dyDescent="0.25">
      <c r="A333" s="27"/>
      <c r="B333" s="28"/>
      <c r="C333" s="28"/>
      <c r="D333" s="29"/>
      <c r="E333" s="30"/>
      <c r="F333" s="30"/>
      <c r="G333" s="29"/>
      <c r="H333" s="27"/>
      <c r="I333" s="27"/>
      <c r="J333" s="27"/>
      <c r="K333" s="27"/>
      <c r="L333" s="31" t="str">
        <f t="shared" si="46"/>
        <v/>
      </c>
      <c r="M333" s="31" t="str">
        <f t="shared" si="47"/>
        <v/>
      </c>
      <c r="N333" s="31" t="str">
        <f t="shared" si="48"/>
        <v/>
      </c>
      <c r="O333" s="32" t="str">
        <f>IF(AND(A333="",B333=""), "",IF(I333&gt;0, I333+LOOKUP(N333,'Adjustment Factors'!$B$7:$B$25,'Adjustment Factors'!$C$7:$C$25),IF(OR(C333="B", C333= "S"), 'Adjustment Factors'!$C$28,IF(C333="H", 'Adjustment Factors'!$C$29,"Sex Req'd"))))</f>
        <v/>
      </c>
      <c r="P333" s="31" t="str">
        <f t="shared" si="49"/>
        <v/>
      </c>
      <c r="Q333" s="32" t="str">
        <f>IF(OR(AND(A333="",B333=""),C333="",J333="" ), "",ROUND((((J333-(IF(I333&gt;0, I333,IF(OR(C333="B", C333= "S"), 'Adjustment Factors'!$C$28,IF(C333="H", 'Adjustment Factors'!$C$29,"Sex Req'd")))))/L333)*205)+IF(I333&gt;0, I333,IF(OR(C333="B", C333= "S"), 'Adjustment Factors'!$C$28,IF(C333="H", 'Adjustment Factors'!$C$29,"Sex Req'd")))+IF(OR(C333="B",C333="S"),LOOKUP(N333,'Adjustment Factors'!$B$7:$B$25,'Adjustment Factors'!$D$7:$D$25),IF(C333="H",LOOKUP(N333,'Adjustment Factors'!$B$7:$B$25,'Adjustment Factors'!$E$7:$E$25),"")),0))</f>
        <v/>
      </c>
      <c r="R333" s="31" t="str">
        <f t="shared" si="50"/>
        <v/>
      </c>
      <c r="S333" s="32" t="str">
        <f t="shared" si="45"/>
        <v/>
      </c>
      <c r="T333" s="31" t="str">
        <f t="shared" si="51"/>
        <v/>
      </c>
    </row>
    <row r="334" spans="1:20" x14ac:dyDescent="0.25">
      <c r="A334" s="27"/>
      <c r="B334" s="28"/>
      <c r="C334" s="28"/>
      <c r="D334" s="29"/>
      <c r="E334" s="30"/>
      <c r="F334" s="30"/>
      <c r="G334" s="29"/>
      <c r="H334" s="27"/>
      <c r="I334" s="27"/>
      <c r="J334" s="27"/>
      <c r="K334" s="27"/>
      <c r="L334" s="31" t="str">
        <f t="shared" si="46"/>
        <v/>
      </c>
      <c r="M334" s="31" t="str">
        <f t="shared" si="47"/>
        <v/>
      </c>
      <c r="N334" s="31" t="str">
        <f t="shared" si="48"/>
        <v/>
      </c>
      <c r="O334" s="32" t="str">
        <f>IF(AND(A334="",B334=""), "",IF(I334&gt;0, I334+LOOKUP(N334,'Adjustment Factors'!$B$7:$B$25,'Adjustment Factors'!$C$7:$C$25),IF(OR(C334="B", C334= "S"), 'Adjustment Factors'!$C$28,IF(C334="H", 'Adjustment Factors'!$C$29,"Sex Req'd"))))</f>
        <v/>
      </c>
      <c r="P334" s="31" t="str">
        <f t="shared" si="49"/>
        <v/>
      </c>
      <c r="Q334" s="32" t="str">
        <f>IF(OR(AND(A334="",B334=""),C334="",J334="" ), "",ROUND((((J334-(IF(I334&gt;0, I334,IF(OR(C334="B", C334= "S"), 'Adjustment Factors'!$C$28,IF(C334="H", 'Adjustment Factors'!$C$29,"Sex Req'd")))))/L334)*205)+IF(I334&gt;0, I334,IF(OR(C334="B", C334= "S"), 'Adjustment Factors'!$C$28,IF(C334="H", 'Adjustment Factors'!$C$29,"Sex Req'd")))+IF(OR(C334="B",C334="S"),LOOKUP(N334,'Adjustment Factors'!$B$7:$B$25,'Adjustment Factors'!$D$7:$D$25),IF(C334="H",LOOKUP(N334,'Adjustment Factors'!$B$7:$B$25,'Adjustment Factors'!$E$7:$E$25),"")),0))</f>
        <v/>
      </c>
      <c r="R334" s="31" t="str">
        <f t="shared" si="50"/>
        <v/>
      </c>
      <c r="S334" s="32" t="str">
        <f t="shared" si="45"/>
        <v/>
      </c>
      <c r="T334" s="31" t="str">
        <f t="shared" si="51"/>
        <v/>
      </c>
    </row>
    <row r="335" spans="1:20" x14ac:dyDescent="0.25">
      <c r="A335" s="27"/>
      <c r="B335" s="28"/>
      <c r="C335" s="28"/>
      <c r="D335" s="29"/>
      <c r="E335" s="30"/>
      <c r="F335" s="30"/>
      <c r="G335" s="29"/>
      <c r="H335" s="27"/>
      <c r="I335" s="27"/>
      <c r="J335" s="27"/>
      <c r="K335" s="27"/>
      <c r="L335" s="31" t="str">
        <f t="shared" si="46"/>
        <v/>
      </c>
      <c r="M335" s="31" t="str">
        <f t="shared" si="47"/>
        <v/>
      </c>
      <c r="N335" s="31" t="str">
        <f t="shared" si="48"/>
        <v/>
      </c>
      <c r="O335" s="32" t="str">
        <f>IF(AND(A335="",B335=""), "",IF(I335&gt;0, I335+LOOKUP(N335,'Adjustment Factors'!$B$7:$B$25,'Adjustment Factors'!$C$7:$C$25),IF(OR(C335="B", C335= "S"), 'Adjustment Factors'!$C$28,IF(C335="H", 'Adjustment Factors'!$C$29,"Sex Req'd"))))</f>
        <v/>
      </c>
      <c r="P335" s="31" t="str">
        <f t="shared" si="49"/>
        <v/>
      </c>
      <c r="Q335" s="32" t="str">
        <f>IF(OR(AND(A335="",B335=""),C335="",J335="" ), "",ROUND((((J335-(IF(I335&gt;0, I335,IF(OR(C335="B", C335= "S"), 'Adjustment Factors'!$C$28,IF(C335="H", 'Adjustment Factors'!$C$29,"Sex Req'd")))))/L335)*205)+IF(I335&gt;0, I335,IF(OR(C335="B", C335= "S"), 'Adjustment Factors'!$C$28,IF(C335="H", 'Adjustment Factors'!$C$29,"Sex Req'd")))+IF(OR(C335="B",C335="S"),LOOKUP(N335,'Adjustment Factors'!$B$7:$B$25,'Adjustment Factors'!$D$7:$D$25),IF(C335="H",LOOKUP(N335,'Adjustment Factors'!$B$7:$B$25,'Adjustment Factors'!$E$7:$E$25),"")),0))</f>
        <v/>
      </c>
      <c r="R335" s="31" t="str">
        <f t="shared" si="50"/>
        <v/>
      </c>
      <c r="S335" s="32" t="str">
        <f t="shared" si="45"/>
        <v/>
      </c>
      <c r="T335" s="31" t="str">
        <f t="shared" si="51"/>
        <v/>
      </c>
    </row>
    <row r="336" spans="1:20" x14ac:dyDescent="0.25">
      <c r="A336" s="27"/>
      <c r="B336" s="28"/>
      <c r="C336" s="28"/>
      <c r="D336" s="29"/>
      <c r="E336" s="30"/>
      <c r="F336" s="30"/>
      <c r="G336" s="29"/>
      <c r="H336" s="27"/>
      <c r="I336" s="27"/>
      <c r="J336" s="27"/>
      <c r="K336" s="27"/>
      <c r="L336" s="31" t="str">
        <f t="shared" si="46"/>
        <v/>
      </c>
      <c r="M336" s="31" t="str">
        <f t="shared" si="47"/>
        <v/>
      </c>
      <c r="N336" s="31" t="str">
        <f t="shared" si="48"/>
        <v/>
      </c>
      <c r="O336" s="32" t="str">
        <f>IF(AND(A336="",B336=""), "",IF(I336&gt;0, I336+LOOKUP(N336,'Adjustment Factors'!$B$7:$B$25,'Adjustment Factors'!$C$7:$C$25),IF(OR(C336="B", C336= "S"), 'Adjustment Factors'!$C$28,IF(C336="H", 'Adjustment Factors'!$C$29,"Sex Req'd"))))</f>
        <v/>
      </c>
      <c r="P336" s="31" t="str">
        <f t="shared" si="49"/>
        <v/>
      </c>
      <c r="Q336" s="32" t="str">
        <f>IF(OR(AND(A336="",B336=""),C336="",J336="" ), "",ROUND((((J336-(IF(I336&gt;0, I336,IF(OR(C336="B", C336= "S"), 'Adjustment Factors'!$C$28,IF(C336="H", 'Adjustment Factors'!$C$29,"Sex Req'd")))))/L336)*205)+IF(I336&gt;0, I336,IF(OR(C336="B", C336= "S"), 'Adjustment Factors'!$C$28,IF(C336="H", 'Adjustment Factors'!$C$29,"Sex Req'd")))+IF(OR(C336="B",C336="S"),LOOKUP(N336,'Adjustment Factors'!$B$7:$B$25,'Adjustment Factors'!$D$7:$D$25),IF(C336="H",LOOKUP(N336,'Adjustment Factors'!$B$7:$B$25,'Adjustment Factors'!$E$7:$E$25),"")),0))</f>
        <v/>
      </c>
      <c r="R336" s="31" t="str">
        <f t="shared" si="50"/>
        <v/>
      </c>
      <c r="S336" s="32" t="str">
        <f t="shared" si="45"/>
        <v/>
      </c>
      <c r="T336" s="31" t="str">
        <f t="shared" si="51"/>
        <v/>
      </c>
    </row>
    <row r="337" spans="1:20" x14ac:dyDescent="0.25">
      <c r="A337" s="27"/>
      <c r="B337" s="28"/>
      <c r="C337" s="28"/>
      <c r="D337" s="29"/>
      <c r="E337" s="30"/>
      <c r="F337" s="30"/>
      <c r="G337" s="29"/>
      <c r="H337" s="27"/>
      <c r="I337" s="27"/>
      <c r="J337" s="27"/>
      <c r="K337" s="27"/>
      <c r="L337" s="31" t="str">
        <f t="shared" si="46"/>
        <v/>
      </c>
      <c r="M337" s="31" t="str">
        <f t="shared" si="47"/>
        <v/>
      </c>
      <c r="N337" s="31" t="str">
        <f t="shared" si="48"/>
        <v/>
      </c>
      <c r="O337" s="32" t="str">
        <f>IF(AND(A337="",B337=""), "",IF(I337&gt;0, I337+LOOKUP(N337,'Adjustment Factors'!$B$7:$B$25,'Adjustment Factors'!$C$7:$C$25),IF(OR(C337="B", C337= "S"), 'Adjustment Factors'!$C$28,IF(C337="H", 'Adjustment Factors'!$C$29,"Sex Req'd"))))</f>
        <v/>
      </c>
      <c r="P337" s="31" t="str">
        <f t="shared" si="49"/>
        <v/>
      </c>
      <c r="Q337" s="32" t="str">
        <f>IF(OR(AND(A337="",B337=""),C337="",J337="" ), "",ROUND((((J337-(IF(I337&gt;0, I337,IF(OR(C337="B", C337= "S"), 'Adjustment Factors'!$C$28,IF(C337="H", 'Adjustment Factors'!$C$29,"Sex Req'd")))))/L337)*205)+IF(I337&gt;0, I337,IF(OR(C337="B", C337= "S"), 'Adjustment Factors'!$C$28,IF(C337="H", 'Adjustment Factors'!$C$29,"Sex Req'd")))+IF(OR(C337="B",C337="S"),LOOKUP(N337,'Adjustment Factors'!$B$7:$B$25,'Adjustment Factors'!$D$7:$D$25),IF(C337="H",LOOKUP(N337,'Adjustment Factors'!$B$7:$B$25,'Adjustment Factors'!$E$7:$E$25),"")),0))</f>
        <v/>
      </c>
      <c r="R337" s="31" t="str">
        <f t="shared" si="50"/>
        <v/>
      </c>
      <c r="S337" s="32" t="str">
        <f t="shared" si="45"/>
        <v/>
      </c>
      <c r="T337" s="31" t="str">
        <f t="shared" si="51"/>
        <v/>
      </c>
    </row>
    <row r="338" spans="1:20" x14ac:dyDescent="0.25">
      <c r="A338" s="27"/>
      <c r="B338" s="28"/>
      <c r="C338" s="28"/>
      <c r="D338" s="29"/>
      <c r="E338" s="30"/>
      <c r="F338" s="30"/>
      <c r="G338" s="29"/>
      <c r="H338" s="27"/>
      <c r="I338" s="27"/>
      <c r="J338" s="27"/>
      <c r="K338" s="27"/>
      <c r="L338" s="31" t="str">
        <f t="shared" si="46"/>
        <v/>
      </c>
      <c r="M338" s="31" t="str">
        <f t="shared" si="47"/>
        <v/>
      </c>
      <c r="N338" s="31" t="str">
        <f t="shared" si="48"/>
        <v/>
      </c>
      <c r="O338" s="32" t="str">
        <f>IF(AND(A338="",B338=""), "",IF(I338&gt;0, I338+LOOKUP(N338,'Adjustment Factors'!$B$7:$B$25,'Adjustment Factors'!$C$7:$C$25),IF(OR(C338="B", C338= "S"), 'Adjustment Factors'!$C$28,IF(C338="H", 'Adjustment Factors'!$C$29,"Sex Req'd"))))</f>
        <v/>
      </c>
      <c r="P338" s="31" t="str">
        <f t="shared" si="49"/>
        <v/>
      </c>
      <c r="Q338" s="32" t="str">
        <f>IF(OR(AND(A338="",B338=""),C338="",J338="" ), "",ROUND((((J338-(IF(I338&gt;0, I338,IF(OR(C338="B", C338= "S"), 'Adjustment Factors'!$C$28,IF(C338="H", 'Adjustment Factors'!$C$29,"Sex Req'd")))))/L338)*205)+IF(I338&gt;0, I338,IF(OR(C338="B", C338= "S"), 'Adjustment Factors'!$C$28,IF(C338="H", 'Adjustment Factors'!$C$29,"Sex Req'd")))+IF(OR(C338="B",C338="S"),LOOKUP(N338,'Adjustment Factors'!$B$7:$B$25,'Adjustment Factors'!$D$7:$D$25),IF(C338="H",LOOKUP(N338,'Adjustment Factors'!$B$7:$B$25,'Adjustment Factors'!$E$7:$E$25),"")),0))</f>
        <v/>
      </c>
      <c r="R338" s="31" t="str">
        <f t="shared" si="50"/>
        <v/>
      </c>
      <c r="S338" s="32" t="str">
        <f t="shared" si="45"/>
        <v/>
      </c>
      <c r="T338" s="31" t="str">
        <f t="shared" si="51"/>
        <v/>
      </c>
    </row>
    <row r="339" spans="1:20" x14ac:dyDescent="0.25">
      <c r="A339" s="27"/>
      <c r="B339" s="28"/>
      <c r="C339" s="28"/>
      <c r="D339" s="29"/>
      <c r="E339" s="30"/>
      <c r="F339" s="30"/>
      <c r="G339" s="29"/>
      <c r="H339" s="27"/>
      <c r="I339" s="27"/>
      <c r="J339" s="27"/>
      <c r="K339" s="27"/>
      <c r="L339" s="31" t="str">
        <f t="shared" si="46"/>
        <v/>
      </c>
      <c r="M339" s="31" t="str">
        <f t="shared" si="47"/>
        <v/>
      </c>
      <c r="N339" s="31" t="str">
        <f t="shared" si="48"/>
        <v/>
      </c>
      <c r="O339" s="32" t="str">
        <f>IF(AND(A339="",B339=""), "",IF(I339&gt;0, I339+LOOKUP(N339,'Adjustment Factors'!$B$7:$B$25,'Adjustment Factors'!$C$7:$C$25),IF(OR(C339="B", C339= "S"), 'Adjustment Factors'!$C$28,IF(C339="H", 'Adjustment Factors'!$C$29,"Sex Req'd"))))</f>
        <v/>
      </c>
      <c r="P339" s="31" t="str">
        <f t="shared" si="49"/>
        <v/>
      </c>
      <c r="Q339" s="32" t="str">
        <f>IF(OR(AND(A339="",B339=""),C339="",J339="" ), "",ROUND((((J339-(IF(I339&gt;0, I339,IF(OR(C339="B", C339= "S"), 'Adjustment Factors'!$C$28,IF(C339="H", 'Adjustment Factors'!$C$29,"Sex Req'd")))))/L339)*205)+IF(I339&gt;0, I339,IF(OR(C339="B", C339= "S"), 'Adjustment Factors'!$C$28,IF(C339="H", 'Adjustment Factors'!$C$29,"Sex Req'd")))+IF(OR(C339="B",C339="S"),LOOKUP(N339,'Adjustment Factors'!$B$7:$B$25,'Adjustment Factors'!$D$7:$D$25),IF(C339="H",LOOKUP(N339,'Adjustment Factors'!$B$7:$B$25,'Adjustment Factors'!$E$7:$E$25),"")),0))</f>
        <v/>
      </c>
      <c r="R339" s="31" t="str">
        <f t="shared" si="50"/>
        <v/>
      </c>
      <c r="S339" s="32" t="str">
        <f t="shared" si="45"/>
        <v/>
      </c>
      <c r="T339" s="31" t="str">
        <f t="shared" si="51"/>
        <v/>
      </c>
    </row>
    <row r="340" spans="1:20" x14ac:dyDescent="0.25">
      <c r="A340" s="27"/>
      <c r="B340" s="28"/>
      <c r="C340" s="28"/>
      <c r="D340" s="29"/>
      <c r="E340" s="30"/>
      <c r="F340" s="30"/>
      <c r="G340" s="29"/>
      <c r="H340" s="27"/>
      <c r="I340" s="27"/>
      <c r="J340" s="27"/>
      <c r="K340" s="27"/>
      <c r="L340" s="31" t="str">
        <f t="shared" si="46"/>
        <v/>
      </c>
      <c r="M340" s="31" t="str">
        <f t="shared" si="47"/>
        <v/>
      </c>
      <c r="N340" s="31" t="str">
        <f t="shared" si="48"/>
        <v/>
      </c>
      <c r="O340" s="32" t="str">
        <f>IF(AND(A340="",B340=""), "",IF(I340&gt;0, I340+LOOKUP(N340,'Adjustment Factors'!$B$7:$B$25,'Adjustment Factors'!$C$7:$C$25),IF(OR(C340="B", C340= "S"), 'Adjustment Factors'!$C$28,IF(C340="H", 'Adjustment Factors'!$C$29,"Sex Req'd"))))</f>
        <v/>
      </c>
      <c r="P340" s="31" t="str">
        <f t="shared" si="49"/>
        <v/>
      </c>
      <c r="Q340" s="32" t="str">
        <f>IF(OR(AND(A340="",B340=""),C340="",J340="" ), "",ROUND((((J340-(IF(I340&gt;0, I340,IF(OR(C340="B", C340= "S"), 'Adjustment Factors'!$C$28,IF(C340="H", 'Adjustment Factors'!$C$29,"Sex Req'd")))))/L340)*205)+IF(I340&gt;0, I340,IF(OR(C340="B", C340= "S"), 'Adjustment Factors'!$C$28,IF(C340="H", 'Adjustment Factors'!$C$29,"Sex Req'd")))+IF(OR(C340="B",C340="S"),LOOKUP(N340,'Adjustment Factors'!$B$7:$B$25,'Adjustment Factors'!$D$7:$D$25),IF(C340="H",LOOKUP(N340,'Adjustment Factors'!$B$7:$B$25,'Adjustment Factors'!$E$7:$E$25),"")),0))</f>
        <v/>
      </c>
      <c r="R340" s="31" t="str">
        <f t="shared" si="50"/>
        <v/>
      </c>
      <c r="S340" s="32" t="str">
        <f t="shared" si="45"/>
        <v/>
      </c>
      <c r="T340" s="31" t="str">
        <f t="shared" si="51"/>
        <v/>
      </c>
    </row>
    <row r="341" spans="1:20" x14ac:dyDescent="0.25">
      <c r="A341" s="27"/>
      <c r="B341" s="28"/>
      <c r="C341" s="28"/>
      <c r="D341" s="29"/>
      <c r="E341" s="30"/>
      <c r="F341" s="30"/>
      <c r="G341" s="29"/>
      <c r="H341" s="27"/>
      <c r="I341" s="27"/>
      <c r="J341" s="27"/>
      <c r="K341" s="27"/>
      <c r="L341" s="31" t="str">
        <f t="shared" si="46"/>
        <v/>
      </c>
      <c r="M341" s="31" t="str">
        <f t="shared" si="47"/>
        <v/>
      </c>
      <c r="N341" s="31" t="str">
        <f t="shared" si="48"/>
        <v/>
      </c>
      <c r="O341" s="32" t="str">
        <f>IF(AND(A341="",B341=""), "",IF(I341&gt;0, I341+LOOKUP(N341,'Adjustment Factors'!$B$7:$B$25,'Adjustment Factors'!$C$7:$C$25),IF(OR(C341="B", C341= "S"), 'Adjustment Factors'!$C$28,IF(C341="H", 'Adjustment Factors'!$C$29,"Sex Req'd"))))</f>
        <v/>
      </c>
      <c r="P341" s="31" t="str">
        <f t="shared" si="49"/>
        <v/>
      </c>
      <c r="Q341" s="32" t="str">
        <f>IF(OR(AND(A341="",B341=""),C341="",J341="" ), "",ROUND((((J341-(IF(I341&gt;0, I341,IF(OR(C341="B", C341= "S"), 'Adjustment Factors'!$C$28,IF(C341="H", 'Adjustment Factors'!$C$29,"Sex Req'd")))))/L341)*205)+IF(I341&gt;0, I341,IF(OR(C341="B", C341= "S"), 'Adjustment Factors'!$C$28,IF(C341="H", 'Adjustment Factors'!$C$29,"Sex Req'd")))+IF(OR(C341="B",C341="S"),LOOKUP(N341,'Adjustment Factors'!$B$7:$B$25,'Adjustment Factors'!$D$7:$D$25),IF(C341="H",LOOKUP(N341,'Adjustment Factors'!$B$7:$B$25,'Adjustment Factors'!$E$7:$E$25),"")),0))</f>
        <v/>
      </c>
      <c r="R341" s="31" t="str">
        <f t="shared" si="50"/>
        <v/>
      </c>
      <c r="S341" s="32" t="str">
        <f t="shared" si="45"/>
        <v/>
      </c>
      <c r="T341" s="31" t="str">
        <f t="shared" si="51"/>
        <v/>
      </c>
    </row>
    <row r="342" spans="1:20" x14ac:dyDescent="0.25">
      <c r="A342" s="27"/>
      <c r="B342" s="28"/>
      <c r="C342" s="28"/>
      <c r="D342" s="29"/>
      <c r="E342" s="30"/>
      <c r="F342" s="30"/>
      <c r="G342" s="29"/>
      <c r="H342" s="27"/>
      <c r="I342" s="27"/>
      <c r="J342" s="27"/>
      <c r="K342" s="27"/>
      <c r="L342" s="31" t="str">
        <f t="shared" si="46"/>
        <v/>
      </c>
      <c r="M342" s="31" t="str">
        <f t="shared" si="47"/>
        <v/>
      </c>
      <c r="N342" s="31" t="str">
        <f t="shared" si="48"/>
        <v/>
      </c>
      <c r="O342" s="32" t="str">
        <f>IF(AND(A342="",B342=""), "",IF(I342&gt;0, I342+LOOKUP(N342,'Adjustment Factors'!$B$7:$B$25,'Adjustment Factors'!$C$7:$C$25),IF(OR(C342="B", C342= "S"), 'Adjustment Factors'!$C$28,IF(C342="H", 'Adjustment Factors'!$C$29,"Sex Req'd"))))</f>
        <v/>
      </c>
      <c r="P342" s="31" t="str">
        <f t="shared" si="49"/>
        <v/>
      </c>
      <c r="Q342" s="32" t="str">
        <f>IF(OR(AND(A342="",B342=""),C342="",J342="" ), "",ROUND((((J342-(IF(I342&gt;0, I342,IF(OR(C342="B", C342= "S"), 'Adjustment Factors'!$C$28,IF(C342="H", 'Adjustment Factors'!$C$29,"Sex Req'd")))))/L342)*205)+IF(I342&gt;0, I342,IF(OR(C342="B", C342= "S"), 'Adjustment Factors'!$C$28,IF(C342="H", 'Adjustment Factors'!$C$29,"Sex Req'd")))+IF(OR(C342="B",C342="S"),LOOKUP(N342,'Adjustment Factors'!$B$7:$B$25,'Adjustment Factors'!$D$7:$D$25),IF(C342="H",LOOKUP(N342,'Adjustment Factors'!$B$7:$B$25,'Adjustment Factors'!$E$7:$E$25),"")),0))</f>
        <v/>
      </c>
      <c r="R342" s="31" t="str">
        <f t="shared" si="50"/>
        <v/>
      </c>
      <c r="S342" s="32" t="str">
        <f t="shared" si="45"/>
        <v/>
      </c>
      <c r="T342" s="31" t="str">
        <f t="shared" si="51"/>
        <v/>
      </c>
    </row>
    <row r="343" spans="1:20" x14ac:dyDescent="0.25">
      <c r="A343" s="27"/>
      <c r="B343" s="28"/>
      <c r="C343" s="28"/>
      <c r="D343" s="29"/>
      <c r="E343" s="30"/>
      <c r="F343" s="30"/>
      <c r="G343" s="29"/>
      <c r="H343" s="27"/>
      <c r="I343" s="27"/>
      <c r="J343" s="27"/>
      <c r="K343" s="27"/>
      <c r="L343" s="31" t="str">
        <f t="shared" si="46"/>
        <v/>
      </c>
      <c r="M343" s="31" t="str">
        <f t="shared" si="47"/>
        <v/>
      </c>
      <c r="N343" s="31" t="str">
        <f t="shared" si="48"/>
        <v/>
      </c>
      <c r="O343" s="32" t="str">
        <f>IF(AND(A343="",B343=""), "",IF(I343&gt;0, I343+LOOKUP(N343,'Adjustment Factors'!$B$7:$B$25,'Adjustment Factors'!$C$7:$C$25),IF(OR(C343="B", C343= "S"), 'Adjustment Factors'!$C$28,IF(C343="H", 'Adjustment Factors'!$C$29,"Sex Req'd"))))</f>
        <v/>
      </c>
      <c r="P343" s="31" t="str">
        <f t="shared" si="49"/>
        <v/>
      </c>
      <c r="Q343" s="32" t="str">
        <f>IF(OR(AND(A343="",B343=""),C343="",J343="" ), "",ROUND((((J343-(IF(I343&gt;0, I343,IF(OR(C343="B", C343= "S"), 'Adjustment Factors'!$C$28,IF(C343="H", 'Adjustment Factors'!$C$29,"Sex Req'd")))))/L343)*205)+IF(I343&gt;0, I343,IF(OR(C343="B", C343= "S"), 'Adjustment Factors'!$C$28,IF(C343="H", 'Adjustment Factors'!$C$29,"Sex Req'd")))+IF(OR(C343="B",C343="S"),LOOKUP(N343,'Adjustment Factors'!$B$7:$B$25,'Adjustment Factors'!$D$7:$D$25),IF(C343="H",LOOKUP(N343,'Adjustment Factors'!$B$7:$B$25,'Adjustment Factors'!$E$7:$E$25),"")),0))</f>
        <v/>
      </c>
      <c r="R343" s="31" t="str">
        <f t="shared" si="50"/>
        <v/>
      </c>
      <c r="S343" s="32" t="str">
        <f t="shared" ref="S343:S406" si="52">IF(OR(AND(A343="",B343=""),C343="",J343="", K343="" ), "",ROUND(((K343-J343)/($D$9-$D$8))*160+Q343,0))</f>
        <v/>
      </c>
      <c r="T343" s="31" t="str">
        <f t="shared" si="51"/>
        <v/>
      </c>
    </row>
    <row r="344" spans="1:20" x14ac:dyDescent="0.25">
      <c r="A344" s="27"/>
      <c r="B344" s="28"/>
      <c r="C344" s="28"/>
      <c r="D344" s="29"/>
      <c r="E344" s="30"/>
      <c r="F344" s="30"/>
      <c r="G344" s="29"/>
      <c r="H344" s="27"/>
      <c r="I344" s="27"/>
      <c r="J344" s="27"/>
      <c r="K344" s="27"/>
      <c r="L344" s="31" t="str">
        <f t="shared" si="46"/>
        <v/>
      </c>
      <c r="M344" s="31" t="str">
        <f t="shared" si="47"/>
        <v/>
      </c>
      <c r="N344" s="31" t="str">
        <f t="shared" si="48"/>
        <v/>
      </c>
      <c r="O344" s="32" t="str">
        <f>IF(AND(A344="",B344=""), "",IF(I344&gt;0, I344+LOOKUP(N344,'Adjustment Factors'!$B$7:$B$25,'Adjustment Factors'!$C$7:$C$25),IF(OR(C344="B", C344= "S"), 'Adjustment Factors'!$C$28,IF(C344="H", 'Adjustment Factors'!$C$29,"Sex Req'd"))))</f>
        <v/>
      </c>
      <c r="P344" s="31" t="str">
        <f t="shared" si="49"/>
        <v/>
      </c>
      <c r="Q344" s="32" t="str">
        <f>IF(OR(AND(A344="",B344=""),C344="",J344="" ), "",ROUND((((J344-(IF(I344&gt;0, I344,IF(OR(C344="B", C344= "S"), 'Adjustment Factors'!$C$28,IF(C344="H", 'Adjustment Factors'!$C$29,"Sex Req'd")))))/L344)*205)+IF(I344&gt;0, I344,IF(OR(C344="B", C344= "S"), 'Adjustment Factors'!$C$28,IF(C344="H", 'Adjustment Factors'!$C$29,"Sex Req'd")))+IF(OR(C344="B",C344="S"),LOOKUP(N344,'Adjustment Factors'!$B$7:$B$25,'Adjustment Factors'!$D$7:$D$25),IF(C344="H",LOOKUP(N344,'Adjustment Factors'!$B$7:$B$25,'Adjustment Factors'!$E$7:$E$25),"")),0))</f>
        <v/>
      </c>
      <c r="R344" s="31" t="str">
        <f t="shared" si="50"/>
        <v/>
      </c>
      <c r="S344" s="32" t="str">
        <f t="shared" si="52"/>
        <v/>
      </c>
      <c r="T344" s="31" t="str">
        <f t="shared" si="51"/>
        <v/>
      </c>
    </row>
    <row r="345" spans="1:20" x14ac:dyDescent="0.25">
      <c r="A345" s="27"/>
      <c r="B345" s="28"/>
      <c r="C345" s="28"/>
      <c r="D345" s="29"/>
      <c r="E345" s="30"/>
      <c r="F345" s="30"/>
      <c r="G345" s="29"/>
      <c r="H345" s="27"/>
      <c r="I345" s="27"/>
      <c r="J345" s="27"/>
      <c r="K345" s="27"/>
      <c r="L345" s="31" t="str">
        <f t="shared" si="46"/>
        <v/>
      </c>
      <c r="M345" s="31" t="str">
        <f t="shared" si="47"/>
        <v/>
      </c>
      <c r="N345" s="31" t="str">
        <f t="shared" si="48"/>
        <v/>
      </c>
      <c r="O345" s="32" t="str">
        <f>IF(AND(A345="",B345=""), "",IF(I345&gt;0, I345+LOOKUP(N345,'Adjustment Factors'!$B$7:$B$25,'Adjustment Factors'!$C$7:$C$25),IF(OR(C345="B", C345= "S"), 'Adjustment Factors'!$C$28,IF(C345="H", 'Adjustment Factors'!$C$29,"Sex Req'd"))))</f>
        <v/>
      </c>
      <c r="P345" s="31" t="str">
        <f t="shared" si="49"/>
        <v/>
      </c>
      <c r="Q345" s="32" t="str">
        <f>IF(OR(AND(A345="",B345=""),C345="",J345="" ), "",ROUND((((J345-(IF(I345&gt;0, I345,IF(OR(C345="B", C345= "S"), 'Adjustment Factors'!$C$28,IF(C345="H", 'Adjustment Factors'!$C$29,"Sex Req'd")))))/L345)*205)+IF(I345&gt;0, I345,IF(OR(C345="B", C345= "S"), 'Adjustment Factors'!$C$28,IF(C345="H", 'Adjustment Factors'!$C$29,"Sex Req'd")))+IF(OR(C345="B",C345="S"),LOOKUP(N345,'Adjustment Factors'!$B$7:$B$25,'Adjustment Factors'!$D$7:$D$25),IF(C345="H",LOOKUP(N345,'Adjustment Factors'!$B$7:$B$25,'Adjustment Factors'!$E$7:$E$25),"")),0))</f>
        <v/>
      </c>
      <c r="R345" s="31" t="str">
        <f t="shared" si="50"/>
        <v/>
      </c>
      <c r="S345" s="32" t="str">
        <f t="shared" si="52"/>
        <v/>
      </c>
      <c r="T345" s="31" t="str">
        <f t="shared" si="51"/>
        <v/>
      </c>
    </row>
    <row r="346" spans="1:20" x14ac:dyDescent="0.25">
      <c r="A346" s="27"/>
      <c r="B346" s="28"/>
      <c r="C346" s="28"/>
      <c r="D346" s="29"/>
      <c r="E346" s="30"/>
      <c r="F346" s="30"/>
      <c r="G346" s="29"/>
      <c r="H346" s="27"/>
      <c r="I346" s="27"/>
      <c r="J346" s="27"/>
      <c r="K346" s="27"/>
      <c r="L346" s="31" t="str">
        <f t="shared" si="46"/>
        <v/>
      </c>
      <c r="M346" s="31" t="str">
        <f t="shared" si="47"/>
        <v/>
      </c>
      <c r="N346" s="31" t="str">
        <f t="shared" si="48"/>
        <v/>
      </c>
      <c r="O346" s="32" t="str">
        <f>IF(AND(A346="",B346=""), "",IF(I346&gt;0, I346+LOOKUP(N346,'Adjustment Factors'!$B$7:$B$25,'Adjustment Factors'!$C$7:$C$25),IF(OR(C346="B", C346= "S"), 'Adjustment Factors'!$C$28,IF(C346="H", 'Adjustment Factors'!$C$29,"Sex Req'd"))))</f>
        <v/>
      </c>
      <c r="P346" s="31" t="str">
        <f t="shared" si="49"/>
        <v/>
      </c>
      <c r="Q346" s="32" t="str">
        <f>IF(OR(AND(A346="",B346=""),C346="",J346="" ), "",ROUND((((J346-(IF(I346&gt;0, I346,IF(OR(C346="B", C346= "S"), 'Adjustment Factors'!$C$28,IF(C346="H", 'Adjustment Factors'!$C$29,"Sex Req'd")))))/L346)*205)+IF(I346&gt;0, I346,IF(OR(C346="B", C346= "S"), 'Adjustment Factors'!$C$28,IF(C346="H", 'Adjustment Factors'!$C$29,"Sex Req'd")))+IF(OR(C346="B",C346="S"),LOOKUP(N346,'Adjustment Factors'!$B$7:$B$25,'Adjustment Factors'!$D$7:$D$25),IF(C346="H",LOOKUP(N346,'Adjustment Factors'!$B$7:$B$25,'Adjustment Factors'!$E$7:$E$25),"")),0))</f>
        <v/>
      </c>
      <c r="R346" s="31" t="str">
        <f t="shared" si="50"/>
        <v/>
      </c>
      <c r="S346" s="32" t="str">
        <f t="shared" si="52"/>
        <v/>
      </c>
      <c r="T346" s="31" t="str">
        <f t="shared" si="51"/>
        <v/>
      </c>
    </row>
    <row r="347" spans="1:20" x14ac:dyDescent="0.25">
      <c r="A347" s="27"/>
      <c r="B347" s="28"/>
      <c r="C347" s="28"/>
      <c r="D347" s="29"/>
      <c r="E347" s="30"/>
      <c r="F347" s="30"/>
      <c r="G347" s="29"/>
      <c r="H347" s="27"/>
      <c r="I347" s="27"/>
      <c r="J347" s="27"/>
      <c r="K347" s="27"/>
      <c r="L347" s="31" t="str">
        <f t="shared" si="46"/>
        <v/>
      </c>
      <c r="M347" s="31" t="str">
        <f t="shared" si="47"/>
        <v/>
      </c>
      <c r="N347" s="31" t="str">
        <f t="shared" si="48"/>
        <v/>
      </c>
      <c r="O347" s="32" t="str">
        <f>IF(AND(A347="",B347=""), "",IF(I347&gt;0, I347+LOOKUP(N347,'Adjustment Factors'!$B$7:$B$25,'Adjustment Factors'!$C$7:$C$25),IF(OR(C347="B", C347= "S"), 'Adjustment Factors'!$C$28,IF(C347="H", 'Adjustment Factors'!$C$29,"Sex Req'd"))))</f>
        <v/>
      </c>
      <c r="P347" s="31" t="str">
        <f t="shared" si="49"/>
        <v/>
      </c>
      <c r="Q347" s="32" t="str">
        <f>IF(OR(AND(A347="",B347=""),C347="",J347="" ), "",ROUND((((J347-(IF(I347&gt;0, I347,IF(OR(C347="B", C347= "S"), 'Adjustment Factors'!$C$28,IF(C347="H", 'Adjustment Factors'!$C$29,"Sex Req'd")))))/L347)*205)+IF(I347&gt;0, I347,IF(OR(C347="B", C347= "S"), 'Adjustment Factors'!$C$28,IF(C347="H", 'Adjustment Factors'!$C$29,"Sex Req'd")))+IF(OR(C347="B",C347="S"),LOOKUP(N347,'Adjustment Factors'!$B$7:$B$25,'Adjustment Factors'!$D$7:$D$25),IF(C347="H",LOOKUP(N347,'Adjustment Factors'!$B$7:$B$25,'Adjustment Factors'!$E$7:$E$25),"")),0))</f>
        <v/>
      </c>
      <c r="R347" s="31" t="str">
        <f t="shared" si="50"/>
        <v/>
      </c>
      <c r="S347" s="32" t="str">
        <f t="shared" si="52"/>
        <v/>
      </c>
      <c r="T347" s="31" t="str">
        <f t="shared" si="51"/>
        <v/>
      </c>
    </row>
    <row r="348" spans="1:20" x14ac:dyDescent="0.25">
      <c r="A348" s="27"/>
      <c r="B348" s="28"/>
      <c r="C348" s="28"/>
      <c r="D348" s="29"/>
      <c r="E348" s="30"/>
      <c r="F348" s="30"/>
      <c r="G348" s="29"/>
      <c r="H348" s="27"/>
      <c r="I348" s="27"/>
      <c r="J348" s="27"/>
      <c r="K348" s="27"/>
      <c r="L348" s="31" t="str">
        <f t="shared" si="46"/>
        <v/>
      </c>
      <c r="M348" s="31" t="str">
        <f t="shared" si="47"/>
        <v/>
      </c>
      <c r="N348" s="31" t="str">
        <f t="shared" si="48"/>
        <v/>
      </c>
      <c r="O348" s="32" t="str">
        <f>IF(AND(A348="",B348=""), "",IF(I348&gt;0, I348+LOOKUP(N348,'Adjustment Factors'!$B$7:$B$25,'Adjustment Factors'!$C$7:$C$25),IF(OR(C348="B", C348= "S"), 'Adjustment Factors'!$C$28,IF(C348="H", 'Adjustment Factors'!$C$29,"Sex Req'd"))))</f>
        <v/>
      </c>
      <c r="P348" s="31" t="str">
        <f t="shared" si="49"/>
        <v/>
      </c>
      <c r="Q348" s="32" t="str">
        <f>IF(OR(AND(A348="",B348=""),C348="",J348="" ), "",ROUND((((J348-(IF(I348&gt;0, I348,IF(OR(C348="B", C348= "S"), 'Adjustment Factors'!$C$28,IF(C348="H", 'Adjustment Factors'!$C$29,"Sex Req'd")))))/L348)*205)+IF(I348&gt;0, I348,IF(OR(C348="B", C348= "S"), 'Adjustment Factors'!$C$28,IF(C348="H", 'Adjustment Factors'!$C$29,"Sex Req'd")))+IF(OR(C348="B",C348="S"),LOOKUP(N348,'Adjustment Factors'!$B$7:$B$25,'Adjustment Factors'!$D$7:$D$25),IF(C348="H",LOOKUP(N348,'Adjustment Factors'!$B$7:$B$25,'Adjustment Factors'!$E$7:$E$25),"")),0))</f>
        <v/>
      </c>
      <c r="R348" s="31" t="str">
        <f t="shared" si="50"/>
        <v/>
      </c>
      <c r="S348" s="32" t="str">
        <f t="shared" si="52"/>
        <v/>
      </c>
      <c r="T348" s="31" t="str">
        <f t="shared" si="51"/>
        <v/>
      </c>
    </row>
    <row r="349" spans="1:20" x14ac:dyDescent="0.25">
      <c r="A349" s="27"/>
      <c r="B349" s="28"/>
      <c r="C349" s="28"/>
      <c r="D349" s="29"/>
      <c r="E349" s="30"/>
      <c r="F349" s="30"/>
      <c r="G349" s="29"/>
      <c r="H349" s="27"/>
      <c r="I349" s="27"/>
      <c r="J349" s="27"/>
      <c r="K349" s="27"/>
      <c r="L349" s="31" t="str">
        <f t="shared" si="46"/>
        <v/>
      </c>
      <c r="M349" s="31" t="str">
        <f t="shared" si="47"/>
        <v/>
      </c>
      <c r="N349" s="31" t="str">
        <f t="shared" si="48"/>
        <v/>
      </c>
      <c r="O349" s="32" t="str">
        <f>IF(AND(A349="",B349=""), "",IF(I349&gt;0, I349+LOOKUP(N349,'Adjustment Factors'!$B$7:$B$25,'Adjustment Factors'!$C$7:$C$25),IF(OR(C349="B", C349= "S"), 'Adjustment Factors'!$C$28,IF(C349="H", 'Adjustment Factors'!$C$29,"Sex Req'd"))))</f>
        <v/>
      </c>
      <c r="P349" s="31" t="str">
        <f t="shared" si="49"/>
        <v/>
      </c>
      <c r="Q349" s="32" t="str">
        <f>IF(OR(AND(A349="",B349=""),C349="",J349="" ), "",ROUND((((J349-(IF(I349&gt;0, I349,IF(OR(C349="B", C349= "S"), 'Adjustment Factors'!$C$28,IF(C349="H", 'Adjustment Factors'!$C$29,"Sex Req'd")))))/L349)*205)+IF(I349&gt;0, I349,IF(OR(C349="B", C349= "S"), 'Adjustment Factors'!$C$28,IF(C349="H", 'Adjustment Factors'!$C$29,"Sex Req'd")))+IF(OR(C349="B",C349="S"),LOOKUP(N349,'Adjustment Factors'!$B$7:$B$25,'Adjustment Factors'!$D$7:$D$25),IF(C349="H",LOOKUP(N349,'Adjustment Factors'!$B$7:$B$25,'Adjustment Factors'!$E$7:$E$25),"")),0))</f>
        <v/>
      </c>
      <c r="R349" s="31" t="str">
        <f t="shared" si="50"/>
        <v/>
      </c>
      <c r="S349" s="32" t="str">
        <f t="shared" si="52"/>
        <v/>
      </c>
      <c r="T349" s="31" t="str">
        <f t="shared" si="51"/>
        <v/>
      </c>
    </row>
    <row r="350" spans="1:20" x14ac:dyDescent="0.25">
      <c r="A350" s="27"/>
      <c r="B350" s="28"/>
      <c r="C350" s="28"/>
      <c r="D350" s="29"/>
      <c r="E350" s="30"/>
      <c r="F350" s="30"/>
      <c r="G350" s="29"/>
      <c r="H350" s="27"/>
      <c r="I350" s="27"/>
      <c r="J350" s="27"/>
      <c r="K350" s="27"/>
      <c r="L350" s="31" t="str">
        <f t="shared" si="46"/>
        <v/>
      </c>
      <c r="M350" s="31" t="str">
        <f t="shared" si="47"/>
        <v/>
      </c>
      <c r="N350" s="31" t="str">
        <f t="shared" si="48"/>
        <v/>
      </c>
      <c r="O350" s="32" t="str">
        <f>IF(AND(A350="",B350=""), "",IF(I350&gt;0, I350+LOOKUP(N350,'Adjustment Factors'!$B$7:$B$25,'Adjustment Factors'!$C$7:$C$25),IF(OR(C350="B", C350= "S"), 'Adjustment Factors'!$C$28,IF(C350="H", 'Adjustment Factors'!$C$29,"Sex Req'd"))))</f>
        <v/>
      </c>
      <c r="P350" s="31" t="str">
        <f t="shared" si="49"/>
        <v/>
      </c>
      <c r="Q350" s="32" t="str">
        <f>IF(OR(AND(A350="",B350=""),C350="",J350="" ), "",ROUND((((J350-(IF(I350&gt;0, I350,IF(OR(C350="B", C350= "S"), 'Adjustment Factors'!$C$28,IF(C350="H", 'Adjustment Factors'!$C$29,"Sex Req'd")))))/L350)*205)+IF(I350&gt;0, I350,IF(OR(C350="B", C350= "S"), 'Adjustment Factors'!$C$28,IF(C350="H", 'Adjustment Factors'!$C$29,"Sex Req'd")))+IF(OR(C350="B",C350="S"),LOOKUP(N350,'Adjustment Factors'!$B$7:$B$25,'Adjustment Factors'!$D$7:$D$25),IF(C350="H",LOOKUP(N350,'Adjustment Factors'!$B$7:$B$25,'Adjustment Factors'!$E$7:$E$25),"")),0))</f>
        <v/>
      </c>
      <c r="R350" s="31" t="str">
        <f t="shared" si="50"/>
        <v/>
      </c>
      <c r="S350" s="32" t="str">
        <f t="shared" si="52"/>
        <v/>
      </c>
      <c r="T350" s="31" t="str">
        <f t="shared" si="51"/>
        <v/>
      </c>
    </row>
    <row r="351" spans="1:20" x14ac:dyDescent="0.25">
      <c r="A351" s="27"/>
      <c r="B351" s="28"/>
      <c r="C351" s="28"/>
      <c r="D351" s="29"/>
      <c r="E351" s="30"/>
      <c r="F351" s="30"/>
      <c r="G351" s="29"/>
      <c r="H351" s="27"/>
      <c r="I351" s="27"/>
      <c r="J351" s="27"/>
      <c r="K351" s="27"/>
      <c r="L351" s="31" t="str">
        <f t="shared" si="46"/>
        <v/>
      </c>
      <c r="M351" s="31" t="str">
        <f t="shared" si="47"/>
        <v/>
      </c>
      <c r="N351" s="31" t="str">
        <f t="shared" si="48"/>
        <v/>
      </c>
      <c r="O351" s="32" t="str">
        <f>IF(AND(A351="",B351=""), "",IF(I351&gt;0, I351+LOOKUP(N351,'Adjustment Factors'!$B$7:$B$25,'Adjustment Factors'!$C$7:$C$25),IF(OR(C351="B", C351= "S"), 'Adjustment Factors'!$C$28,IF(C351="H", 'Adjustment Factors'!$C$29,"Sex Req'd"))))</f>
        <v/>
      </c>
      <c r="P351" s="31" t="str">
        <f t="shared" si="49"/>
        <v/>
      </c>
      <c r="Q351" s="32" t="str">
        <f>IF(OR(AND(A351="",B351=""),C351="",J351="" ), "",ROUND((((J351-(IF(I351&gt;0, I351,IF(OR(C351="B", C351= "S"), 'Adjustment Factors'!$C$28,IF(C351="H", 'Adjustment Factors'!$C$29,"Sex Req'd")))))/L351)*205)+IF(I351&gt;0, I351,IF(OR(C351="B", C351= "S"), 'Adjustment Factors'!$C$28,IF(C351="H", 'Adjustment Factors'!$C$29,"Sex Req'd")))+IF(OR(C351="B",C351="S"),LOOKUP(N351,'Adjustment Factors'!$B$7:$B$25,'Adjustment Factors'!$D$7:$D$25),IF(C351="H",LOOKUP(N351,'Adjustment Factors'!$B$7:$B$25,'Adjustment Factors'!$E$7:$E$25),"")),0))</f>
        <v/>
      </c>
      <c r="R351" s="31" t="str">
        <f t="shared" si="50"/>
        <v/>
      </c>
      <c r="S351" s="32" t="str">
        <f t="shared" si="52"/>
        <v/>
      </c>
      <c r="T351" s="31" t="str">
        <f t="shared" si="51"/>
        <v/>
      </c>
    </row>
    <row r="352" spans="1:20" x14ac:dyDescent="0.25">
      <c r="A352" s="27"/>
      <c r="B352" s="28"/>
      <c r="C352" s="28"/>
      <c r="D352" s="29"/>
      <c r="E352" s="30"/>
      <c r="F352" s="30"/>
      <c r="G352" s="29"/>
      <c r="H352" s="27"/>
      <c r="I352" s="27"/>
      <c r="J352" s="27"/>
      <c r="K352" s="27"/>
      <c r="L352" s="31" t="str">
        <f t="shared" si="46"/>
        <v/>
      </c>
      <c r="M352" s="31" t="str">
        <f t="shared" si="47"/>
        <v/>
      </c>
      <c r="N352" s="31" t="str">
        <f t="shared" si="48"/>
        <v/>
      </c>
      <c r="O352" s="32" t="str">
        <f>IF(AND(A352="",B352=""), "",IF(I352&gt;0, I352+LOOKUP(N352,'Adjustment Factors'!$B$7:$B$25,'Adjustment Factors'!$C$7:$C$25),IF(OR(C352="B", C352= "S"), 'Adjustment Factors'!$C$28,IF(C352="H", 'Adjustment Factors'!$C$29,"Sex Req'd"))))</f>
        <v/>
      </c>
      <c r="P352" s="31" t="str">
        <f t="shared" si="49"/>
        <v/>
      </c>
      <c r="Q352" s="32" t="str">
        <f>IF(OR(AND(A352="",B352=""),C352="",J352="" ), "",ROUND((((J352-(IF(I352&gt;0, I352,IF(OR(C352="B", C352= "S"), 'Adjustment Factors'!$C$28,IF(C352="H", 'Adjustment Factors'!$C$29,"Sex Req'd")))))/L352)*205)+IF(I352&gt;0, I352,IF(OR(C352="B", C352= "S"), 'Adjustment Factors'!$C$28,IF(C352="H", 'Adjustment Factors'!$C$29,"Sex Req'd")))+IF(OR(C352="B",C352="S"),LOOKUP(N352,'Adjustment Factors'!$B$7:$B$25,'Adjustment Factors'!$D$7:$D$25),IF(C352="H",LOOKUP(N352,'Adjustment Factors'!$B$7:$B$25,'Adjustment Factors'!$E$7:$E$25),"")),0))</f>
        <v/>
      </c>
      <c r="R352" s="31" t="str">
        <f t="shared" si="50"/>
        <v/>
      </c>
      <c r="S352" s="32" t="str">
        <f t="shared" si="52"/>
        <v/>
      </c>
      <c r="T352" s="31" t="str">
        <f t="shared" si="51"/>
        <v/>
      </c>
    </row>
    <row r="353" spans="1:20" x14ac:dyDescent="0.25">
      <c r="A353" s="27"/>
      <c r="B353" s="28"/>
      <c r="C353" s="28"/>
      <c r="D353" s="29"/>
      <c r="E353" s="30"/>
      <c r="F353" s="30"/>
      <c r="G353" s="29"/>
      <c r="H353" s="27"/>
      <c r="I353" s="27"/>
      <c r="J353" s="27"/>
      <c r="K353" s="27"/>
      <c r="L353" s="31" t="str">
        <f t="shared" si="46"/>
        <v/>
      </c>
      <c r="M353" s="31" t="str">
        <f t="shared" si="47"/>
        <v/>
      </c>
      <c r="N353" s="31" t="str">
        <f t="shared" si="48"/>
        <v/>
      </c>
      <c r="O353" s="32" t="str">
        <f>IF(AND(A353="",B353=""), "",IF(I353&gt;0, I353+LOOKUP(N353,'Adjustment Factors'!$B$7:$B$25,'Adjustment Factors'!$C$7:$C$25),IF(OR(C353="B", C353= "S"), 'Adjustment Factors'!$C$28,IF(C353="H", 'Adjustment Factors'!$C$29,"Sex Req'd"))))</f>
        <v/>
      </c>
      <c r="P353" s="31" t="str">
        <f t="shared" si="49"/>
        <v/>
      </c>
      <c r="Q353" s="32" t="str">
        <f>IF(OR(AND(A353="",B353=""),C353="",J353="" ), "",ROUND((((J353-(IF(I353&gt;0, I353,IF(OR(C353="B", C353= "S"), 'Adjustment Factors'!$C$28,IF(C353="H", 'Adjustment Factors'!$C$29,"Sex Req'd")))))/L353)*205)+IF(I353&gt;0, I353,IF(OR(C353="B", C353= "S"), 'Adjustment Factors'!$C$28,IF(C353="H", 'Adjustment Factors'!$C$29,"Sex Req'd")))+IF(OR(C353="B",C353="S"),LOOKUP(N353,'Adjustment Factors'!$B$7:$B$25,'Adjustment Factors'!$D$7:$D$25),IF(C353="H",LOOKUP(N353,'Adjustment Factors'!$B$7:$B$25,'Adjustment Factors'!$E$7:$E$25),"")),0))</f>
        <v/>
      </c>
      <c r="R353" s="31" t="str">
        <f t="shared" si="50"/>
        <v/>
      </c>
      <c r="S353" s="32" t="str">
        <f t="shared" si="52"/>
        <v/>
      </c>
      <c r="T353" s="31" t="str">
        <f t="shared" si="51"/>
        <v/>
      </c>
    </row>
    <row r="354" spans="1:20" x14ac:dyDescent="0.25">
      <c r="A354" s="27"/>
      <c r="B354" s="28"/>
      <c r="C354" s="28"/>
      <c r="D354" s="29"/>
      <c r="E354" s="30"/>
      <c r="F354" s="30"/>
      <c r="G354" s="29"/>
      <c r="H354" s="27"/>
      <c r="I354" s="27"/>
      <c r="J354" s="27"/>
      <c r="K354" s="27"/>
      <c r="L354" s="31" t="str">
        <f t="shared" si="46"/>
        <v/>
      </c>
      <c r="M354" s="31" t="str">
        <f t="shared" si="47"/>
        <v/>
      </c>
      <c r="N354" s="31" t="str">
        <f t="shared" si="48"/>
        <v/>
      </c>
      <c r="O354" s="32" t="str">
        <f>IF(AND(A354="",B354=""), "",IF(I354&gt;0, I354+LOOKUP(N354,'Adjustment Factors'!$B$7:$B$25,'Adjustment Factors'!$C$7:$C$25),IF(OR(C354="B", C354= "S"), 'Adjustment Factors'!$C$28,IF(C354="H", 'Adjustment Factors'!$C$29,"Sex Req'd"))))</f>
        <v/>
      </c>
      <c r="P354" s="31" t="str">
        <f t="shared" si="49"/>
        <v/>
      </c>
      <c r="Q354" s="32" t="str">
        <f>IF(OR(AND(A354="",B354=""),C354="",J354="" ), "",ROUND((((J354-(IF(I354&gt;0, I354,IF(OR(C354="B", C354= "S"), 'Adjustment Factors'!$C$28,IF(C354="H", 'Adjustment Factors'!$C$29,"Sex Req'd")))))/L354)*205)+IF(I354&gt;0, I354,IF(OR(C354="B", C354= "S"), 'Adjustment Factors'!$C$28,IF(C354="H", 'Adjustment Factors'!$C$29,"Sex Req'd")))+IF(OR(C354="B",C354="S"),LOOKUP(N354,'Adjustment Factors'!$B$7:$B$25,'Adjustment Factors'!$D$7:$D$25),IF(C354="H",LOOKUP(N354,'Adjustment Factors'!$B$7:$B$25,'Adjustment Factors'!$E$7:$E$25),"")),0))</f>
        <v/>
      </c>
      <c r="R354" s="31" t="str">
        <f t="shared" si="50"/>
        <v/>
      </c>
      <c r="S354" s="32" t="str">
        <f t="shared" si="52"/>
        <v/>
      </c>
      <c r="T354" s="31" t="str">
        <f t="shared" si="51"/>
        <v/>
      </c>
    </row>
    <row r="355" spans="1:20" x14ac:dyDescent="0.25">
      <c r="A355" s="27"/>
      <c r="B355" s="28"/>
      <c r="C355" s="28"/>
      <c r="D355" s="29"/>
      <c r="E355" s="30"/>
      <c r="F355" s="30"/>
      <c r="G355" s="29"/>
      <c r="H355" s="27"/>
      <c r="I355" s="27"/>
      <c r="J355" s="27"/>
      <c r="K355" s="27"/>
      <c r="L355" s="31" t="str">
        <f t="shared" si="46"/>
        <v/>
      </c>
      <c r="M355" s="31" t="str">
        <f t="shared" si="47"/>
        <v/>
      </c>
      <c r="N355" s="31" t="str">
        <f t="shared" si="48"/>
        <v/>
      </c>
      <c r="O355" s="32" t="str">
        <f>IF(AND(A355="",B355=""), "",IF(I355&gt;0, I355+LOOKUP(N355,'Adjustment Factors'!$B$7:$B$25,'Adjustment Factors'!$C$7:$C$25),IF(OR(C355="B", C355= "S"), 'Adjustment Factors'!$C$28,IF(C355="H", 'Adjustment Factors'!$C$29,"Sex Req'd"))))</f>
        <v/>
      </c>
      <c r="P355" s="31" t="str">
        <f t="shared" si="49"/>
        <v/>
      </c>
      <c r="Q355" s="32" t="str">
        <f>IF(OR(AND(A355="",B355=""),C355="",J355="" ), "",ROUND((((J355-(IF(I355&gt;0, I355,IF(OR(C355="B", C355= "S"), 'Adjustment Factors'!$C$28,IF(C355="H", 'Adjustment Factors'!$C$29,"Sex Req'd")))))/L355)*205)+IF(I355&gt;0, I355,IF(OR(C355="B", C355= "S"), 'Adjustment Factors'!$C$28,IF(C355="H", 'Adjustment Factors'!$C$29,"Sex Req'd")))+IF(OR(C355="B",C355="S"),LOOKUP(N355,'Adjustment Factors'!$B$7:$B$25,'Adjustment Factors'!$D$7:$D$25),IF(C355="H",LOOKUP(N355,'Adjustment Factors'!$B$7:$B$25,'Adjustment Factors'!$E$7:$E$25),"")),0))</f>
        <v/>
      </c>
      <c r="R355" s="31" t="str">
        <f t="shared" si="50"/>
        <v/>
      </c>
      <c r="S355" s="32" t="str">
        <f t="shared" si="52"/>
        <v/>
      </c>
      <c r="T355" s="31" t="str">
        <f t="shared" si="51"/>
        <v/>
      </c>
    </row>
    <row r="356" spans="1:20" x14ac:dyDescent="0.25">
      <c r="A356" s="27"/>
      <c r="B356" s="28"/>
      <c r="C356" s="28"/>
      <c r="D356" s="29"/>
      <c r="E356" s="30"/>
      <c r="F356" s="30"/>
      <c r="G356" s="29"/>
      <c r="H356" s="27"/>
      <c r="I356" s="27"/>
      <c r="J356" s="27"/>
      <c r="K356" s="27"/>
      <c r="L356" s="31" t="str">
        <f t="shared" si="46"/>
        <v/>
      </c>
      <c r="M356" s="31" t="str">
        <f t="shared" si="47"/>
        <v/>
      </c>
      <c r="N356" s="31" t="str">
        <f t="shared" si="48"/>
        <v/>
      </c>
      <c r="O356" s="32" t="str">
        <f>IF(AND(A356="",B356=""), "",IF(I356&gt;0, I356+LOOKUP(N356,'Adjustment Factors'!$B$7:$B$25,'Adjustment Factors'!$C$7:$C$25),IF(OR(C356="B", C356= "S"), 'Adjustment Factors'!$C$28,IF(C356="H", 'Adjustment Factors'!$C$29,"Sex Req'd"))))</f>
        <v/>
      </c>
      <c r="P356" s="31" t="str">
        <f t="shared" si="49"/>
        <v/>
      </c>
      <c r="Q356" s="32" t="str">
        <f>IF(OR(AND(A356="",B356=""),C356="",J356="" ), "",ROUND((((J356-(IF(I356&gt;0, I356,IF(OR(C356="B", C356= "S"), 'Adjustment Factors'!$C$28,IF(C356="H", 'Adjustment Factors'!$C$29,"Sex Req'd")))))/L356)*205)+IF(I356&gt;0, I356,IF(OR(C356="B", C356= "S"), 'Adjustment Factors'!$C$28,IF(C356="H", 'Adjustment Factors'!$C$29,"Sex Req'd")))+IF(OR(C356="B",C356="S"),LOOKUP(N356,'Adjustment Factors'!$B$7:$B$25,'Adjustment Factors'!$D$7:$D$25),IF(C356="H",LOOKUP(N356,'Adjustment Factors'!$B$7:$B$25,'Adjustment Factors'!$E$7:$E$25),"")),0))</f>
        <v/>
      </c>
      <c r="R356" s="31" t="str">
        <f t="shared" si="50"/>
        <v/>
      </c>
      <c r="S356" s="32" t="str">
        <f t="shared" si="52"/>
        <v/>
      </c>
      <c r="T356" s="31" t="str">
        <f t="shared" si="51"/>
        <v/>
      </c>
    </row>
    <row r="357" spans="1:20" x14ac:dyDescent="0.25">
      <c r="A357" s="27"/>
      <c r="B357" s="28"/>
      <c r="C357" s="28"/>
      <c r="D357" s="29"/>
      <c r="E357" s="30"/>
      <c r="F357" s="30"/>
      <c r="G357" s="29"/>
      <c r="H357" s="27"/>
      <c r="I357" s="27"/>
      <c r="J357" s="27"/>
      <c r="K357" s="27"/>
      <c r="L357" s="31" t="str">
        <f t="shared" si="46"/>
        <v/>
      </c>
      <c r="M357" s="31" t="str">
        <f t="shared" si="47"/>
        <v/>
      </c>
      <c r="N357" s="31" t="str">
        <f t="shared" si="48"/>
        <v/>
      </c>
      <c r="O357" s="32" t="str">
        <f>IF(AND(A357="",B357=""), "",IF(I357&gt;0, I357+LOOKUP(N357,'Adjustment Factors'!$B$7:$B$25,'Adjustment Factors'!$C$7:$C$25),IF(OR(C357="B", C357= "S"), 'Adjustment Factors'!$C$28,IF(C357="H", 'Adjustment Factors'!$C$29,"Sex Req'd"))))</f>
        <v/>
      </c>
      <c r="P357" s="31" t="str">
        <f t="shared" si="49"/>
        <v/>
      </c>
      <c r="Q357" s="32" t="str">
        <f>IF(OR(AND(A357="",B357=""),C357="",J357="" ), "",ROUND((((J357-(IF(I357&gt;0, I357,IF(OR(C357="B", C357= "S"), 'Adjustment Factors'!$C$28,IF(C357="H", 'Adjustment Factors'!$C$29,"Sex Req'd")))))/L357)*205)+IF(I357&gt;0, I357,IF(OR(C357="B", C357= "S"), 'Adjustment Factors'!$C$28,IF(C357="H", 'Adjustment Factors'!$C$29,"Sex Req'd")))+IF(OR(C357="B",C357="S"),LOOKUP(N357,'Adjustment Factors'!$B$7:$B$25,'Adjustment Factors'!$D$7:$D$25),IF(C357="H",LOOKUP(N357,'Adjustment Factors'!$B$7:$B$25,'Adjustment Factors'!$E$7:$E$25),"")),0))</f>
        <v/>
      </c>
      <c r="R357" s="31" t="str">
        <f t="shared" si="50"/>
        <v/>
      </c>
      <c r="S357" s="32" t="str">
        <f t="shared" si="52"/>
        <v/>
      </c>
      <c r="T357" s="31" t="str">
        <f t="shared" si="51"/>
        <v/>
      </c>
    </row>
    <row r="358" spans="1:20" x14ac:dyDescent="0.25">
      <c r="A358" s="27"/>
      <c r="B358" s="28"/>
      <c r="C358" s="28"/>
      <c r="D358" s="29"/>
      <c r="E358" s="30"/>
      <c r="F358" s="30"/>
      <c r="G358" s="29"/>
      <c r="H358" s="27"/>
      <c r="I358" s="27"/>
      <c r="J358" s="27"/>
      <c r="K358" s="27"/>
      <c r="L358" s="31" t="str">
        <f t="shared" si="46"/>
        <v/>
      </c>
      <c r="M358" s="31" t="str">
        <f t="shared" si="47"/>
        <v/>
      </c>
      <c r="N358" s="31" t="str">
        <f t="shared" si="48"/>
        <v/>
      </c>
      <c r="O358" s="32" t="str">
        <f>IF(AND(A358="",B358=""), "",IF(I358&gt;0, I358+LOOKUP(N358,'Adjustment Factors'!$B$7:$B$25,'Adjustment Factors'!$C$7:$C$25),IF(OR(C358="B", C358= "S"), 'Adjustment Factors'!$C$28,IF(C358="H", 'Adjustment Factors'!$C$29,"Sex Req'd"))))</f>
        <v/>
      </c>
      <c r="P358" s="31" t="str">
        <f t="shared" si="49"/>
        <v/>
      </c>
      <c r="Q358" s="32" t="str">
        <f>IF(OR(AND(A358="",B358=""),C358="",J358="" ), "",ROUND((((J358-(IF(I358&gt;0, I358,IF(OR(C358="B", C358= "S"), 'Adjustment Factors'!$C$28,IF(C358="H", 'Adjustment Factors'!$C$29,"Sex Req'd")))))/L358)*205)+IF(I358&gt;0, I358,IF(OR(C358="B", C358= "S"), 'Adjustment Factors'!$C$28,IF(C358="H", 'Adjustment Factors'!$C$29,"Sex Req'd")))+IF(OR(C358="B",C358="S"),LOOKUP(N358,'Adjustment Factors'!$B$7:$B$25,'Adjustment Factors'!$D$7:$D$25),IF(C358="H",LOOKUP(N358,'Adjustment Factors'!$B$7:$B$25,'Adjustment Factors'!$E$7:$E$25),"")),0))</f>
        <v/>
      </c>
      <c r="R358" s="31" t="str">
        <f t="shared" si="50"/>
        <v/>
      </c>
      <c r="S358" s="32" t="str">
        <f t="shared" si="52"/>
        <v/>
      </c>
      <c r="T358" s="31" t="str">
        <f t="shared" si="51"/>
        <v/>
      </c>
    </row>
    <row r="359" spans="1:20" x14ac:dyDescent="0.25">
      <c r="A359" s="27"/>
      <c r="B359" s="28"/>
      <c r="C359" s="28"/>
      <c r="D359" s="29"/>
      <c r="E359" s="30"/>
      <c r="F359" s="30"/>
      <c r="G359" s="29"/>
      <c r="H359" s="27"/>
      <c r="I359" s="27"/>
      <c r="J359" s="27"/>
      <c r="K359" s="27"/>
      <c r="L359" s="31" t="str">
        <f t="shared" si="46"/>
        <v/>
      </c>
      <c r="M359" s="31" t="str">
        <f t="shared" si="47"/>
        <v/>
      </c>
      <c r="N359" s="31" t="str">
        <f t="shared" si="48"/>
        <v/>
      </c>
      <c r="O359" s="32" t="str">
        <f>IF(AND(A359="",B359=""), "",IF(I359&gt;0, I359+LOOKUP(N359,'Adjustment Factors'!$B$7:$B$25,'Adjustment Factors'!$C$7:$C$25),IF(OR(C359="B", C359= "S"), 'Adjustment Factors'!$C$28,IF(C359="H", 'Adjustment Factors'!$C$29,"Sex Req'd"))))</f>
        <v/>
      </c>
      <c r="P359" s="31" t="str">
        <f t="shared" si="49"/>
        <v/>
      </c>
      <c r="Q359" s="32" t="str">
        <f>IF(OR(AND(A359="",B359=""),C359="",J359="" ), "",ROUND((((J359-(IF(I359&gt;0, I359,IF(OR(C359="B", C359= "S"), 'Adjustment Factors'!$C$28,IF(C359="H", 'Adjustment Factors'!$C$29,"Sex Req'd")))))/L359)*205)+IF(I359&gt;0, I359,IF(OR(C359="B", C359= "S"), 'Adjustment Factors'!$C$28,IF(C359="H", 'Adjustment Factors'!$C$29,"Sex Req'd")))+IF(OR(C359="B",C359="S"),LOOKUP(N359,'Adjustment Factors'!$B$7:$B$25,'Adjustment Factors'!$D$7:$D$25),IF(C359="H",LOOKUP(N359,'Adjustment Factors'!$B$7:$B$25,'Adjustment Factors'!$E$7:$E$25),"")),0))</f>
        <v/>
      </c>
      <c r="R359" s="31" t="str">
        <f t="shared" si="50"/>
        <v/>
      </c>
      <c r="S359" s="32" t="str">
        <f t="shared" si="52"/>
        <v/>
      </c>
      <c r="T359" s="31" t="str">
        <f t="shared" si="51"/>
        <v/>
      </c>
    </row>
    <row r="360" spans="1:20" x14ac:dyDescent="0.25">
      <c r="A360" s="27"/>
      <c r="B360" s="28"/>
      <c r="C360" s="28"/>
      <c r="D360" s="29"/>
      <c r="E360" s="30"/>
      <c r="F360" s="30"/>
      <c r="G360" s="29"/>
      <c r="H360" s="27"/>
      <c r="I360" s="27"/>
      <c r="J360" s="27"/>
      <c r="K360" s="27"/>
      <c r="L360" s="31" t="str">
        <f t="shared" si="46"/>
        <v/>
      </c>
      <c r="M360" s="31" t="str">
        <f t="shared" si="47"/>
        <v/>
      </c>
      <c r="N360" s="31" t="str">
        <f t="shared" si="48"/>
        <v/>
      </c>
      <c r="O360" s="32" t="str">
        <f>IF(AND(A360="",B360=""), "",IF(I360&gt;0, I360+LOOKUP(N360,'Adjustment Factors'!$B$7:$B$25,'Adjustment Factors'!$C$7:$C$25),IF(OR(C360="B", C360= "S"), 'Adjustment Factors'!$C$28,IF(C360="H", 'Adjustment Factors'!$C$29,"Sex Req'd"))))</f>
        <v/>
      </c>
      <c r="P360" s="31" t="str">
        <f t="shared" si="49"/>
        <v/>
      </c>
      <c r="Q360" s="32" t="str">
        <f>IF(OR(AND(A360="",B360=""),C360="",J360="" ), "",ROUND((((J360-(IF(I360&gt;0, I360,IF(OR(C360="B", C360= "S"), 'Adjustment Factors'!$C$28,IF(C360="H", 'Adjustment Factors'!$C$29,"Sex Req'd")))))/L360)*205)+IF(I360&gt;0, I360,IF(OR(C360="B", C360= "S"), 'Adjustment Factors'!$C$28,IF(C360="H", 'Adjustment Factors'!$C$29,"Sex Req'd")))+IF(OR(C360="B",C360="S"),LOOKUP(N360,'Adjustment Factors'!$B$7:$B$25,'Adjustment Factors'!$D$7:$D$25),IF(C360="H",LOOKUP(N360,'Adjustment Factors'!$B$7:$B$25,'Adjustment Factors'!$E$7:$E$25),"")),0))</f>
        <v/>
      </c>
      <c r="R360" s="31" t="str">
        <f t="shared" si="50"/>
        <v/>
      </c>
      <c r="S360" s="32" t="str">
        <f t="shared" si="52"/>
        <v/>
      </c>
      <c r="T360" s="31" t="str">
        <f t="shared" si="51"/>
        <v/>
      </c>
    </row>
    <row r="361" spans="1:20" x14ac:dyDescent="0.25">
      <c r="A361" s="27"/>
      <c r="B361" s="28"/>
      <c r="C361" s="28"/>
      <c r="D361" s="29"/>
      <c r="E361" s="30"/>
      <c r="F361" s="30"/>
      <c r="G361" s="29"/>
      <c r="H361" s="27"/>
      <c r="I361" s="27"/>
      <c r="J361" s="27"/>
      <c r="K361" s="27"/>
      <c r="L361" s="31" t="str">
        <f t="shared" si="46"/>
        <v/>
      </c>
      <c r="M361" s="31" t="str">
        <f t="shared" si="47"/>
        <v/>
      </c>
      <c r="N361" s="31" t="str">
        <f t="shared" si="48"/>
        <v/>
      </c>
      <c r="O361" s="32" t="str">
        <f>IF(AND(A361="",B361=""), "",IF(I361&gt;0, I361+LOOKUP(N361,'Adjustment Factors'!$B$7:$B$25,'Adjustment Factors'!$C$7:$C$25),IF(OR(C361="B", C361= "S"), 'Adjustment Factors'!$C$28,IF(C361="H", 'Adjustment Factors'!$C$29,"Sex Req'd"))))</f>
        <v/>
      </c>
      <c r="P361" s="31" t="str">
        <f t="shared" si="49"/>
        <v/>
      </c>
      <c r="Q361" s="32" t="str">
        <f>IF(OR(AND(A361="",B361=""),C361="",J361="" ), "",ROUND((((J361-(IF(I361&gt;0, I361,IF(OR(C361="B", C361= "S"), 'Adjustment Factors'!$C$28,IF(C361="H", 'Adjustment Factors'!$C$29,"Sex Req'd")))))/L361)*205)+IF(I361&gt;0, I361,IF(OR(C361="B", C361= "S"), 'Adjustment Factors'!$C$28,IF(C361="H", 'Adjustment Factors'!$C$29,"Sex Req'd")))+IF(OR(C361="B",C361="S"),LOOKUP(N361,'Adjustment Factors'!$B$7:$B$25,'Adjustment Factors'!$D$7:$D$25),IF(C361="H",LOOKUP(N361,'Adjustment Factors'!$B$7:$B$25,'Adjustment Factors'!$E$7:$E$25),"")),0))</f>
        <v/>
      </c>
      <c r="R361" s="31" t="str">
        <f t="shared" si="50"/>
        <v/>
      </c>
      <c r="S361" s="32" t="str">
        <f t="shared" si="52"/>
        <v/>
      </c>
      <c r="T361" s="31" t="str">
        <f t="shared" si="51"/>
        <v/>
      </c>
    </row>
    <row r="362" spans="1:20" x14ac:dyDescent="0.25">
      <c r="A362" s="27"/>
      <c r="B362" s="28"/>
      <c r="C362" s="28"/>
      <c r="D362" s="29"/>
      <c r="E362" s="30"/>
      <c r="F362" s="30"/>
      <c r="G362" s="29"/>
      <c r="H362" s="27"/>
      <c r="I362" s="27"/>
      <c r="J362" s="27"/>
      <c r="K362" s="27"/>
      <c r="L362" s="31" t="str">
        <f t="shared" si="46"/>
        <v/>
      </c>
      <c r="M362" s="31" t="str">
        <f t="shared" si="47"/>
        <v/>
      </c>
      <c r="N362" s="31" t="str">
        <f t="shared" si="48"/>
        <v/>
      </c>
      <c r="O362" s="32" t="str">
        <f>IF(AND(A362="",B362=""), "",IF(I362&gt;0, I362+LOOKUP(N362,'Adjustment Factors'!$B$7:$B$25,'Adjustment Factors'!$C$7:$C$25),IF(OR(C362="B", C362= "S"), 'Adjustment Factors'!$C$28,IF(C362="H", 'Adjustment Factors'!$C$29,"Sex Req'd"))))</f>
        <v/>
      </c>
      <c r="P362" s="31" t="str">
        <f t="shared" si="49"/>
        <v/>
      </c>
      <c r="Q362" s="32" t="str">
        <f>IF(OR(AND(A362="",B362=""),C362="",J362="" ), "",ROUND((((J362-(IF(I362&gt;0, I362,IF(OR(C362="B", C362= "S"), 'Adjustment Factors'!$C$28,IF(C362="H", 'Adjustment Factors'!$C$29,"Sex Req'd")))))/L362)*205)+IF(I362&gt;0, I362,IF(OR(C362="B", C362= "S"), 'Adjustment Factors'!$C$28,IF(C362="H", 'Adjustment Factors'!$C$29,"Sex Req'd")))+IF(OR(C362="B",C362="S"),LOOKUP(N362,'Adjustment Factors'!$B$7:$B$25,'Adjustment Factors'!$D$7:$D$25),IF(C362="H",LOOKUP(N362,'Adjustment Factors'!$B$7:$B$25,'Adjustment Factors'!$E$7:$E$25),"")),0))</f>
        <v/>
      </c>
      <c r="R362" s="31" t="str">
        <f t="shared" si="50"/>
        <v/>
      </c>
      <c r="S362" s="32" t="str">
        <f t="shared" si="52"/>
        <v/>
      </c>
      <c r="T362" s="31" t="str">
        <f t="shared" si="51"/>
        <v/>
      </c>
    </row>
    <row r="363" spans="1:20" x14ac:dyDescent="0.25">
      <c r="A363" s="27"/>
      <c r="B363" s="28"/>
      <c r="C363" s="28"/>
      <c r="D363" s="29"/>
      <c r="E363" s="30"/>
      <c r="F363" s="30"/>
      <c r="G363" s="29"/>
      <c r="H363" s="27"/>
      <c r="I363" s="27"/>
      <c r="J363" s="27"/>
      <c r="K363" s="27"/>
      <c r="L363" s="31" t="str">
        <f t="shared" si="46"/>
        <v/>
      </c>
      <c r="M363" s="31" t="str">
        <f t="shared" si="47"/>
        <v/>
      </c>
      <c r="N363" s="31" t="str">
        <f t="shared" si="48"/>
        <v/>
      </c>
      <c r="O363" s="32" t="str">
        <f>IF(AND(A363="",B363=""), "",IF(I363&gt;0, I363+LOOKUP(N363,'Adjustment Factors'!$B$7:$B$25,'Adjustment Factors'!$C$7:$C$25),IF(OR(C363="B", C363= "S"), 'Adjustment Factors'!$C$28,IF(C363="H", 'Adjustment Factors'!$C$29,"Sex Req'd"))))</f>
        <v/>
      </c>
      <c r="P363" s="31" t="str">
        <f t="shared" si="49"/>
        <v/>
      </c>
      <c r="Q363" s="32" t="str">
        <f>IF(OR(AND(A363="",B363=""),C363="",J363="" ), "",ROUND((((J363-(IF(I363&gt;0, I363,IF(OR(C363="B", C363= "S"), 'Adjustment Factors'!$C$28,IF(C363="H", 'Adjustment Factors'!$C$29,"Sex Req'd")))))/L363)*205)+IF(I363&gt;0, I363,IF(OR(C363="B", C363= "S"), 'Adjustment Factors'!$C$28,IF(C363="H", 'Adjustment Factors'!$C$29,"Sex Req'd")))+IF(OR(C363="B",C363="S"),LOOKUP(N363,'Adjustment Factors'!$B$7:$B$25,'Adjustment Factors'!$D$7:$D$25),IF(C363="H",LOOKUP(N363,'Adjustment Factors'!$B$7:$B$25,'Adjustment Factors'!$E$7:$E$25),"")),0))</f>
        <v/>
      </c>
      <c r="R363" s="31" t="str">
        <f t="shared" si="50"/>
        <v/>
      </c>
      <c r="S363" s="32" t="str">
        <f t="shared" si="52"/>
        <v/>
      </c>
      <c r="T363" s="31" t="str">
        <f t="shared" si="51"/>
        <v/>
      </c>
    </row>
    <row r="364" spans="1:20" x14ac:dyDescent="0.25">
      <c r="A364" s="27"/>
      <c r="B364" s="28"/>
      <c r="C364" s="28"/>
      <c r="D364" s="29"/>
      <c r="E364" s="30"/>
      <c r="F364" s="30"/>
      <c r="G364" s="29"/>
      <c r="H364" s="27"/>
      <c r="I364" s="27"/>
      <c r="J364" s="27"/>
      <c r="K364" s="27"/>
      <c r="L364" s="31" t="str">
        <f t="shared" si="46"/>
        <v/>
      </c>
      <c r="M364" s="31" t="str">
        <f t="shared" si="47"/>
        <v/>
      </c>
      <c r="N364" s="31" t="str">
        <f t="shared" si="48"/>
        <v/>
      </c>
      <c r="O364" s="32" t="str">
        <f>IF(AND(A364="",B364=""), "",IF(I364&gt;0, I364+LOOKUP(N364,'Adjustment Factors'!$B$7:$B$25,'Adjustment Factors'!$C$7:$C$25),IF(OR(C364="B", C364= "S"), 'Adjustment Factors'!$C$28,IF(C364="H", 'Adjustment Factors'!$C$29,"Sex Req'd"))))</f>
        <v/>
      </c>
      <c r="P364" s="31" t="str">
        <f t="shared" si="49"/>
        <v/>
      </c>
      <c r="Q364" s="32" t="str">
        <f>IF(OR(AND(A364="",B364=""),C364="",J364="" ), "",ROUND((((J364-(IF(I364&gt;0, I364,IF(OR(C364="B", C364= "S"), 'Adjustment Factors'!$C$28,IF(C364="H", 'Adjustment Factors'!$C$29,"Sex Req'd")))))/L364)*205)+IF(I364&gt;0, I364,IF(OR(C364="B", C364= "S"), 'Adjustment Factors'!$C$28,IF(C364="H", 'Adjustment Factors'!$C$29,"Sex Req'd")))+IF(OR(C364="B",C364="S"),LOOKUP(N364,'Adjustment Factors'!$B$7:$B$25,'Adjustment Factors'!$D$7:$D$25),IF(C364="H",LOOKUP(N364,'Adjustment Factors'!$B$7:$B$25,'Adjustment Factors'!$E$7:$E$25),"")),0))</f>
        <v/>
      </c>
      <c r="R364" s="31" t="str">
        <f t="shared" si="50"/>
        <v/>
      </c>
      <c r="S364" s="32" t="str">
        <f t="shared" si="52"/>
        <v/>
      </c>
      <c r="T364" s="31" t="str">
        <f t="shared" si="51"/>
        <v/>
      </c>
    </row>
    <row r="365" spans="1:20" x14ac:dyDescent="0.25">
      <c r="A365" s="27"/>
      <c r="B365" s="28"/>
      <c r="C365" s="28"/>
      <c r="D365" s="29"/>
      <c r="E365" s="30"/>
      <c r="F365" s="30"/>
      <c r="G365" s="29"/>
      <c r="H365" s="27"/>
      <c r="I365" s="27"/>
      <c r="J365" s="27"/>
      <c r="K365" s="27"/>
      <c r="L365" s="31" t="str">
        <f t="shared" si="46"/>
        <v/>
      </c>
      <c r="M365" s="31" t="str">
        <f t="shared" si="47"/>
        <v/>
      </c>
      <c r="N365" s="31" t="str">
        <f t="shared" si="48"/>
        <v/>
      </c>
      <c r="O365" s="32" t="str">
        <f>IF(AND(A365="",B365=""), "",IF(I365&gt;0, I365+LOOKUP(N365,'Adjustment Factors'!$B$7:$B$25,'Adjustment Factors'!$C$7:$C$25),IF(OR(C365="B", C365= "S"), 'Adjustment Factors'!$C$28,IF(C365="H", 'Adjustment Factors'!$C$29,"Sex Req'd"))))</f>
        <v/>
      </c>
      <c r="P365" s="31" t="str">
        <f t="shared" si="49"/>
        <v/>
      </c>
      <c r="Q365" s="32" t="str">
        <f>IF(OR(AND(A365="",B365=""),C365="",J365="" ), "",ROUND((((J365-(IF(I365&gt;0, I365,IF(OR(C365="B", C365= "S"), 'Adjustment Factors'!$C$28,IF(C365="H", 'Adjustment Factors'!$C$29,"Sex Req'd")))))/L365)*205)+IF(I365&gt;0, I365,IF(OR(C365="B", C365= "S"), 'Adjustment Factors'!$C$28,IF(C365="H", 'Adjustment Factors'!$C$29,"Sex Req'd")))+IF(OR(C365="B",C365="S"),LOOKUP(N365,'Adjustment Factors'!$B$7:$B$25,'Adjustment Factors'!$D$7:$D$25),IF(C365="H",LOOKUP(N365,'Adjustment Factors'!$B$7:$B$25,'Adjustment Factors'!$E$7:$E$25),"")),0))</f>
        <v/>
      </c>
      <c r="R365" s="31" t="str">
        <f t="shared" si="50"/>
        <v/>
      </c>
      <c r="S365" s="32" t="str">
        <f t="shared" si="52"/>
        <v/>
      </c>
      <c r="T365" s="31" t="str">
        <f t="shared" si="51"/>
        <v/>
      </c>
    </row>
    <row r="366" spans="1:20" x14ac:dyDescent="0.25">
      <c r="A366" s="27"/>
      <c r="B366" s="28"/>
      <c r="C366" s="28"/>
      <c r="D366" s="29"/>
      <c r="E366" s="30"/>
      <c r="F366" s="30"/>
      <c r="G366" s="29"/>
      <c r="H366" s="27"/>
      <c r="I366" s="27"/>
      <c r="J366" s="27"/>
      <c r="K366" s="27"/>
      <c r="L366" s="31" t="str">
        <f t="shared" si="46"/>
        <v/>
      </c>
      <c r="M366" s="31" t="str">
        <f t="shared" si="47"/>
        <v/>
      </c>
      <c r="N366" s="31" t="str">
        <f t="shared" si="48"/>
        <v/>
      </c>
      <c r="O366" s="32" t="str">
        <f>IF(AND(A366="",B366=""), "",IF(I366&gt;0, I366+LOOKUP(N366,'Adjustment Factors'!$B$7:$B$25,'Adjustment Factors'!$C$7:$C$25),IF(OR(C366="B", C366= "S"), 'Adjustment Factors'!$C$28,IF(C366="H", 'Adjustment Factors'!$C$29,"Sex Req'd"))))</f>
        <v/>
      </c>
      <c r="P366" s="31" t="str">
        <f t="shared" si="49"/>
        <v/>
      </c>
      <c r="Q366" s="32" t="str">
        <f>IF(OR(AND(A366="",B366=""),C366="",J366="" ), "",ROUND((((J366-(IF(I366&gt;0, I366,IF(OR(C366="B", C366= "S"), 'Adjustment Factors'!$C$28,IF(C366="H", 'Adjustment Factors'!$C$29,"Sex Req'd")))))/L366)*205)+IF(I366&gt;0, I366,IF(OR(C366="B", C366= "S"), 'Adjustment Factors'!$C$28,IF(C366="H", 'Adjustment Factors'!$C$29,"Sex Req'd")))+IF(OR(C366="B",C366="S"),LOOKUP(N366,'Adjustment Factors'!$B$7:$B$25,'Adjustment Factors'!$D$7:$D$25),IF(C366="H",LOOKUP(N366,'Adjustment Factors'!$B$7:$B$25,'Adjustment Factors'!$E$7:$E$25),"")),0))</f>
        <v/>
      </c>
      <c r="R366" s="31" t="str">
        <f t="shared" si="50"/>
        <v/>
      </c>
      <c r="S366" s="32" t="str">
        <f t="shared" si="52"/>
        <v/>
      </c>
      <c r="T366" s="31" t="str">
        <f t="shared" si="51"/>
        <v/>
      </c>
    </row>
    <row r="367" spans="1:20" x14ac:dyDescent="0.25">
      <c r="A367" s="27"/>
      <c r="B367" s="28"/>
      <c r="C367" s="28"/>
      <c r="D367" s="29"/>
      <c r="E367" s="30"/>
      <c r="F367" s="30"/>
      <c r="G367" s="29"/>
      <c r="H367" s="27"/>
      <c r="I367" s="27"/>
      <c r="J367" s="27"/>
      <c r="K367" s="27"/>
      <c r="L367" s="31" t="str">
        <f t="shared" si="46"/>
        <v/>
      </c>
      <c r="M367" s="31" t="str">
        <f t="shared" si="47"/>
        <v/>
      </c>
      <c r="N367" s="31" t="str">
        <f t="shared" si="48"/>
        <v/>
      </c>
      <c r="O367" s="32" t="str">
        <f>IF(AND(A367="",B367=""), "",IF(I367&gt;0, I367+LOOKUP(N367,'Adjustment Factors'!$B$7:$B$25,'Adjustment Factors'!$C$7:$C$25),IF(OR(C367="B", C367= "S"), 'Adjustment Factors'!$C$28,IF(C367="H", 'Adjustment Factors'!$C$29,"Sex Req'd"))))</f>
        <v/>
      </c>
      <c r="P367" s="31" t="str">
        <f t="shared" si="49"/>
        <v/>
      </c>
      <c r="Q367" s="32" t="str">
        <f>IF(OR(AND(A367="",B367=""),C367="",J367="" ), "",ROUND((((J367-(IF(I367&gt;0, I367,IF(OR(C367="B", C367= "S"), 'Adjustment Factors'!$C$28,IF(C367="H", 'Adjustment Factors'!$C$29,"Sex Req'd")))))/L367)*205)+IF(I367&gt;0, I367,IF(OR(C367="B", C367= "S"), 'Adjustment Factors'!$C$28,IF(C367="H", 'Adjustment Factors'!$C$29,"Sex Req'd")))+IF(OR(C367="B",C367="S"),LOOKUP(N367,'Adjustment Factors'!$B$7:$B$25,'Adjustment Factors'!$D$7:$D$25),IF(C367="H",LOOKUP(N367,'Adjustment Factors'!$B$7:$B$25,'Adjustment Factors'!$E$7:$E$25),"")),0))</f>
        <v/>
      </c>
      <c r="R367" s="31" t="str">
        <f t="shared" si="50"/>
        <v/>
      </c>
      <c r="S367" s="32" t="str">
        <f t="shared" si="52"/>
        <v/>
      </c>
      <c r="T367" s="31" t="str">
        <f t="shared" si="51"/>
        <v/>
      </c>
    </row>
    <row r="368" spans="1:20" x14ac:dyDescent="0.25">
      <c r="A368" s="27"/>
      <c r="B368" s="28"/>
      <c r="C368" s="28"/>
      <c r="D368" s="29"/>
      <c r="E368" s="30"/>
      <c r="F368" s="30"/>
      <c r="G368" s="29"/>
      <c r="H368" s="27"/>
      <c r="I368" s="27"/>
      <c r="J368" s="27"/>
      <c r="K368" s="27"/>
      <c r="L368" s="31" t="str">
        <f t="shared" si="46"/>
        <v/>
      </c>
      <c r="M368" s="31" t="str">
        <f t="shared" si="47"/>
        <v/>
      </c>
      <c r="N368" s="31" t="str">
        <f t="shared" si="48"/>
        <v/>
      </c>
      <c r="O368" s="32" t="str">
        <f>IF(AND(A368="",B368=""), "",IF(I368&gt;0, I368+LOOKUP(N368,'Adjustment Factors'!$B$7:$B$25,'Adjustment Factors'!$C$7:$C$25),IF(OR(C368="B", C368= "S"), 'Adjustment Factors'!$C$28,IF(C368="H", 'Adjustment Factors'!$C$29,"Sex Req'd"))))</f>
        <v/>
      </c>
      <c r="P368" s="31" t="str">
        <f t="shared" si="49"/>
        <v/>
      </c>
      <c r="Q368" s="32" t="str">
        <f>IF(OR(AND(A368="",B368=""),C368="",J368="" ), "",ROUND((((J368-(IF(I368&gt;0, I368,IF(OR(C368="B", C368= "S"), 'Adjustment Factors'!$C$28,IF(C368="H", 'Adjustment Factors'!$C$29,"Sex Req'd")))))/L368)*205)+IF(I368&gt;0, I368,IF(OR(C368="B", C368= "S"), 'Adjustment Factors'!$C$28,IF(C368="H", 'Adjustment Factors'!$C$29,"Sex Req'd")))+IF(OR(C368="B",C368="S"),LOOKUP(N368,'Adjustment Factors'!$B$7:$B$25,'Adjustment Factors'!$D$7:$D$25),IF(C368="H",LOOKUP(N368,'Adjustment Factors'!$B$7:$B$25,'Adjustment Factors'!$E$7:$E$25),"")),0))</f>
        <v/>
      </c>
      <c r="R368" s="31" t="str">
        <f t="shared" si="50"/>
        <v/>
      </c>
      <c r="S368" s="32" t="str">
        <f t="shared" si="52"/>
        <v/>
      </c>
      <c r="T368" s="31" t="str">
        <f t="shared" si="51"/>
        <v/>
      </c>
    </row>
    <row r="369" spans="1:20" x14ac:dyDescent="0.25">
      <c r="A369" s="27"/>
      <c r="B369" s="28"/>
      <c r="C369" s="28"/>
      <c r="D369" s="29"/>
      <c r="E369" s="30"/>
      <c r="F369" s="30"/>
      <c r="G369" s="29"/>
      <c r="H369" s="27"/>
      <c r="I369" s="27"/>
      <c r="J369" s="27"/>
      <c r="K369" s="27"/>
      <c r="L369" s="31" t="str">
        <f t="shared" si="46"/>
        <v/>
      </c>
      <c r="M369" s="31" t="str">
        <f t="shared" si="47"/>
        <v/>
      </c>
      <c r="N369" s="31" t="str">
        <f t="shared" si="48"/>
        <v/>
      </c>
      <c r="O369" s="32" t="str">
        <f>IF(AND(A369="",B369=""), "",IF(I369&gt;0, I369+LOOKUP(N369,'Adjustment Factors'!$B$7:$B$25,'Adjustment Factors'!$C$7:$C$25),IF(OR(C369="B", C369= "S"), 'Adjustment Factors'!$C$28,IF(C369="H", 'Adjustment Factors'!$C$29,"Sex Req'd"))))</f>
        <v/>
      </c>
      <c r="P369" s="31" t="str">
        <f t="shared" si="49"/>
        <v/>
      </c>
      <c r="Q369" s="32" t="str">
        <f>IF(OR(AND(A369="",B369=""),C369="",J369="" ), "",ROUND((((J369-(IF(I369&gt;0, I369,IF(OR(C369="B", C369= "S"), 'Adjustment Factors'!$C$28,IF(C369="H", 'Adjustment Factors'!$C$29,"Sex Req'd")))))/L369)*205)+IF(I369&gt;0, I369,IF(OR(C369="B", C369= "S"), 'Adjustment Factors'!$C$28,IF(C369="H", 'Adjustment Factors'!$C$29,"Sex Req'd")))+IF(OR(C369="B",C369="S"),LOOKUP(N369,'Adjustment Factors'!$B$7:$B$25,'Adjustment Factors'!$D$7:$D$25),IF(C369="H",LOOKUP(N369,'Adjustment Factors'!$B$7:$B$25,'Adjustment Factors'!$E$7:$E$25),"")),0))</f>
        <v/>
      </c>
      <c r="R369" s="31" t="str">
        <f t="shared" si="50"/>
        <v/>
      </c>
      <c r="S369" s="32" t="str">
        <f t="shared" si="52"/>
        <v/>
      </c>
      <c r="T369" s="31" t="str">
        <f t="shared" si="51"/>
        <v/>
      </c>
    </row>
    <row r="370" spans="1:20" x14ac:dyDescent="0.25">
      <c r="A370" s="27"/>
      <c r="B370" s="28"/>
      <c r="C370" s="28"/>
      <c r="D370" s="29"/>
      <c r="E370" s="30"/>
      <c r="F370" s="30"/>
      <c r="G370" s="29"/>
      <c r="H370" s="27"/>
      <c r="I370" s="27"/>
      <c r="J370" s="27"/>
      <c r="K370" s="27"/>
      <c r="L370" s="31" t="str">
        <f t="shared" si="46"/>
        <v/>
      </c>
      <c r="M370" s="31" t="str">
        <f t="shared" si="47"/>
        <v/>
      </c>
      <c r="N370" s="31" t="str">
        <f t="shared" si="48"/>
        <v/>
      </c>
      <c r="O370" s="32" t="str">
        <f>IF(AND(A370="",B370=""), "",IF(I370&gt;0, I370+LOOKUP(N370,'Adjustment Factors'!$B$7:$B$25,'Adjustment Factors'!$C$7:$C$25),IF(OR(C370="B", C370= "S"), 'Adjustment Factors'!$C$28,IF(C370="H", 'Adjustment Factors'!$C$29,"Sex Req'd"))))</f>
        <v/>
      </c>
      <c r="P370" s="31" t="str">
        <f t="shared" si="49"/>
        <v/>
      </c>
      <c r="Q370" s="32" t="str">
        <f>IF(OR(AND(A370="",B370=""),C370="",J370="" ), "",ROUND((((J370-(IF(I370&gt;0, I370,IF(OR(C370="B", C370= "S"), 'Adjustment Factors'!$C$28,IF(C370="H", 'Adjustment Factors'!$C$29,"Sex Req'd")))))/L370)*205)+IF(I370&gt;0, I370,IF(OR(C370="B", C370= "S"), 'Adjustment Factors'!$C$28,IF(C370="H", 'Adjustment Factors'!$C$29,"Sex Req'd")))+IF(OR(C370="B",C370="S"),LOOKUP(N370,'Adjustment Factors'!$B$7:$B$25,'Adjustment Factors'!$D$7:$D$25),IF(C370="H",LOOKUP(N370,'Adjustment Factors'!$B$7:$B$25,'Adjustment Factors'!$E$7:$E$25),"")),0))</f>
        <v/>
      </c>
      <c r="R370" s="31" t="str">
        <f t="shared" si="50"/>
        <v/>
      </c>
      <c r="S370" s="32" t="str">
        <f t="shared" si="52"/>
        <v/>
      </c>
      <c r="T370" s="31" t="str">
        <f t="shared" si="51"/>
        <v/>
      </c>
    </row>
    <row r="371" spans="1:20" x14ac:dyDescent="0.25">
      <c r="A371" s="27"/>
      <c r="B371" s="28"/>
      <c r="C371" s="28"/>
      <c r="D371" s="29"/>
      <c r="E371" s="30"/>
      <c r="F371" s="30"/>
      <c r="G371" s="29"/>
      <c r="H371" s="27"/>
      <c r="I371" s="27"/>
      <c r="J371" s="27"/>
      <c r="K371" s="27"/>
      <c r="L371" s="31" t="str">
        <f t="shared" si="46"/>
        <v/>
      </c>
      <c r="M371" s="31" t="str">
        <f t="shared" si="47"/>
        <v/>
      </c>
      <c r="N371" s="31" t="str">
        <f t="shared" si="48"/>
        <v/>
      </c>
      <c r="O371" s="32" t="str">
        <f>IF(AND(A371="",B371=""), "",IF(I371&gt;0, I371+LOOKUP(N371,'Adjustment Factors'!$B$7:$B$25,'Adjustment Factors'!$C$7:$C$25),IF(OR(C371="B", C371= "S"), 'Adjustment Factors'!$C$28,IF(C371="H", 'Adjustment Factors'!$C$29,"Sex Req'd"))))</f>
        <v/>
      </c>
      <c r="P371" s="31" t="str">
        <f t="shared" si="49"/>
        <v/>
      </c>
      <c r="Q371" s="32" t="str">
        <f>IF(OR(AND(A371="",B371=""),C371="",J371="" ), "",ROUND((((J371-(IF(I371&gt;0, I371,IF(OR(C371="B", C371= "S"), 'Adjustment Factors'!$C$28,IF(C371="H", 'Adjustment Factors'!$C$29,"Sex Req'd")))))/L371)*205)+IF(I371&gt;0, I371,IF(OR(C371="B", C371= "S"), 'Adjustment Factors'!$C$28,IF(C371="H", 'Adjustment Factors'!$C$29,"Sex Req'd")))+IF(OR(C371="B",C371="S"),LOOKUP(N371,'Adjustment Factors'!$B$7:$B$25,'Adjustment Factors'!$D$7:$D$25),IF(C371="H",LOOKUP(N371,'Adjustment Factors'!$B$7:$B$25,'Adjustment Factors'!$E$7:$E$25),"")),0))</f>
        <v/>
      </c>
      <c r="R371" s="31" t="str">
        <f t="shared" si="50"/>
        <v/>
      </c>
      <c r="S371" s="32" t="str">
        <f t="shared" si="52"/>
        <v/>
      </c>
      <c r="T371" s="31" t="str">
        <f t="shared" si="51"/>
        <v/>
      </c>
    </row>
    <row r="372" spans="1:20" x14ac:dyDescent="0.25">
      <c r="A372" s="27"/>
      <c r="B372" s="28"/>
      <c r="C372" s="28"/>
      <c r="D372" s="29"/>
      <c r="E372" s="30"/>
      <c r="F372" s="30"/>
      <c r="G372" s="29"/>
      <c r="H372" s="27"/>
      <c r="I372" s="27"/>
      <c r="J372" s="27"/>
      <c r="K372" s="27"/>
      <c r="L372" s="31" t="str">
        <f t="shared" si="46"/>
        <v/>
      </c>
      <c r="M372" s="31" t="str">
        <f t="shared" si="47"/>
        <v/>
      </c>
      <c r="N372" s="31" t="str">
        <f t="shared" si="48"/>
        <v/>
      </c>
      <c r="O372" s="32" t="str">
        <f>IF(AND(A372="",B372=""), "",IF(I372&gt;0, I372+LOOKUP(N372,'Adjustment Factors'!$B$7:$B$25,'Adjustment Factors'!$C$7:$C$25),IF(OR(C372="B", C372= "S"), 'Adjustment Factors'!$C$28,IF(C372="H", 'Adjustment Factors'!$C$29,"Sex Req'd"))))</f>
        <v/>
      </c>
      <c r="P372" s="31" t="str">
        <f t="shared" si="49"/>
        <v/>
      </c>
      <c r="Q372" s="32" t="str">
        <f>IF(OR(AND(A372="",B372=""),C372="",J372="" ), "",ROUND((((J372-(IF(I372&gt;0, I372,IF(OR(C372="B", C372= "S"), 'Adjustment Factors'!$C$28,IF(C372="H", 'Adjustment Factors'!$C$29,"Sex Req'd")))))/L372)*205)+IF(I372&gt;0, I372,IF(OR(C372="B", C372= "S"), 'Adjustment Factors'!$C$28,IF(C372="H", 'Adjustment Factors'!$C$29,"Sex Req'd")))+IF(OR(C372="B",C372="S"),LOOKUP(N372,'Adjustment Factors'!$B$7:$B$25,'Adjustment Factors'!$D$7:$D$25),IF(C372="H",LOOKUP(N372,'Adjustment Factors'!$B$7:$B$25,'Adjustment Factors'!$E$7:$E$25),"")),0))</f>
        <v/>
      </c>
      <c r="R372" s="31" t="str">
        <f t="shared" si="50"/>
        <v/>
      </c>
      <c r="S372" s="32" t="str">
        <f t="shared" si="52"/>
        <v/>
      </c>
      <c r="T372" s="31" t="str">
        <f t="shared" si="51"/>
        <v/>
      </c>
    </row>
    <row r="373" spans="1:20" x14ac:dyDescent="0.25">
      <c r="A373" s="27"/>
      <c r="B373" s="28"/>
      <c r="C373" s="28"/>
      <c r="D373" s="29"/>
      <c r="E373" s="30"/>
      <c r="F373" s="30"/>
      <c r="G373" s="29"/>
      <c r="H373" s="27"/>
      <c r="I373" s="27"/>
      <c r="J373" s="27"/>
      <c r="K373" s="27"/>
      <c r="L373" s="31" t="str">
        <f t="shared" si="46"/>
        <v/>
      </c>
      <c r="M373" s="31" t="str">
        <f t="shared" si="47"/>
        <v/>
      </c>
      <c r="N373" s="31" t="str">
        <f t="shared" si="48"/>
        <v/>
      </c>
      <c r="O373" s="32" t="str">
        <f>IF(AND(A373="",B373=""), "",IF(I373&gt;0, I373+LOOKUP(N373,'Adjustment Factors'!$B$7:$B$25,'Adjustment Factors'!$C$7:$C$25),IF(OR(C373="B", C373= "S"), 'Adjustment Factors'!$C$28,IF(C373="H", 'Adjustment Factors'!$C$29,"Sex Req'd"))))</f>
        <v/>
      </c>
      <c r="P373" s="31" t="str">
        <f t="shared" si="49"/>
        <v/>
      </c>
      <c r="Q373" s="32" t="str">
        <f>IF(OR(AND(A373="",B373=""),C373="",J373="" ), "",ROUND((((J373-(IF(I373&gt;0, I373,IF(OR(C373="B", C373= "S"), 'Adjustment Factors'!$C$28,IF(C373="H", 'Adjustment Factors'!$C$29,"Sex Req'd")))))/L373)*205)+IF(I373&gt;0, I373,IF(OR(C373="B", C373= "S"), 'Adjustment Factors'!$C$28,IF(C373="H", 'Adjustment Factors'!$C$29,"Sex Req'd")))+IF(OR(C373="B",C373="S"),LOOKUP(N373,'Adjustment Factors'!$B$7:$B$25,'Adjustment Factors'!$D$7:$D$25),IF(C373="H",LOOKUP(N373,'Adjustment Factors'!$B$7:$B$25,'Adjustment Factors'!$E$7:$E$25),"")),0))</f>
        <v/>
      </c>
      <c r="R373" s="31" t="str">
        <f t="shared" si="50"/>
        <v/>
      </c>
      <c r="S373" s="32" t="str">
        <f t="shared" si="52"/>
        <v/>
      </c>
      <c r="T373" s="31" t="str">
        <f t="shared" si="51"/>
        <v/>
      </c>
    </row>
    <row r="374" spans="1:20" x14ac:dyDescent="0.25">
      <c r="A374" s="27"/>
      <c r="B374" s="28"/>
      <c r="C374" s="28"/>
      <c r="D374" s="29"/>
      <c r="E374" s="30"/>
      <c r="F374" s="30"/>
      <c r="G374" s="29"/>
      <c r="H374" s="27"/>
      <c r="I374" s="27"/>
      <c r="J374" s="27"/>
      <c r="K374" s="27"/>
      <c r="L374" s="31" t="str">
        <f t="shared" si="46"/>
        <v/>
      </c>
      <c r="M374" s="31" t="str">
        <f t="shared" si="47"/>
        <v/>
      </c>
      <c r="N374" s="31" t="str">
        <f t="shared" si="48"/>
        <v/>
      </c>
      <c r="O374" s="32" t="str">
        <f>IF(AND(A374="",B374=""), "",IF(I374&gt;0, I374+LOOKUP(N374,'Adjustment Factors'!$B$7:$B$25,'Adjustment Factors'!$C$7:$C$25),IF(OR(C374="B", C374= "S"), 'Adjustment Factors'!$C$28,IF(C374="H", 'Adjustment Factors'!$C$29,"Sex Req'd"))))</f>
        <v/>
      </c>
      <c r="P374" s="31" t="str">
        <f t="shared" si="49"/>
        <v/>
      </c>
      <c r="Q374" s="32" t="str">
        <f>IF(OR(AND(A374="",B374=""),C374="",J374="" ), "",ROUND((((J374-(IF(I374&gt;0, I374,IF(OR(C374="B", C374= "S"), 'Adjustment Factors'!$C$28,IF(C374="H", 'Adjustment Factors'!$C$29,"Sex Req'd")))))/L374)*205)+IF(I374&gt;0, I374,IF(OR(C374="B", C374= "S"), 'Adjustment Factors'!$C$28,IF(C374="H", 'Adjustment Factors'!$C$29,"Sex Req'd")))+IF(OR(C374="B",C374="S"),LOOKUP(N374,'Adjustment Factors'!$B$7:$B$25,'Adjustment Factors'!$D$7:$D$25),IF(C374="H",LOOKUP(N374,'Adjustment Factors'!$B$7:$B$25,'Adjustment Factors'!$E$7:$E$25),"")),0))</f>
        <v/>
      </c>
      <c r="R374" s="31" t="str">
        <f t="shared" si="50"/>
        <v/>
      </c>
      <c r="S374" s="32" t="str">
        <f t="shared" si="52"/>
        <v/>
      </c>
      <c r="T374" s="31" t="str">
        <f t="shared" si="51"/>
        <v/>
      </c>
    </row>
    <row r="375" spans="1:20" x14ac:dyDescent="0.25">
      <c r="A375" s="27"/>
      <c r="B375" s="28"/>
      <c r="C375" s="28"/>
      <c r="D375" s="29"/>
      <c r="E375" s="30"/>
      <c r="F375" s="30"/>
      <c r="G375" s="29"/>
      <c r="H375" s="27"/>
      <c r="I375" s="27"/>
      <c r="J375" s="27"/>
      <c r="K375" s="27"/>
      <c r="L375" s="31" t="str">
        <f t="shared" si="46"/>
        <v/>
      </c>
      <c r="M375" s="31" t="str">
        <f t="shared" si="47"/>
        <v/>
      </c>
      <c r="N375" s="31" t="str">
        <f t="shared" si="48"/>
        <v/>
      </c>
      <c r="O375" s="32" t="str">
        <f>IF(AND(A375="",B375=""), "",IF(I375&gt;0, I375+LOOKUP(N375,'Adjustment Factors'!$B$7:$B$25,'Adjustment Factors'!$C$7:$C$25),IF(OR(C375="B", C375= "S"), 'Adjustment Factors'!$C$28,IF(C375="H", 'Adjustment Factors'!$C$29,"Sex Req'd"))))</f>
        <v/>
      </c>
      <c r="P375" s="31" t="str">
        <f t="shared" si="49"/>
        <v/>
      </c>
      <c r="Q375" s="32" t="str">
        <f>IF(OR(AND(A375="",B375=""),C375="",J375="" ), "",ROUND((((J375-(IF(I375&gt;0, I375,IF(OR(C375="B", C375= "S"), 'Adjustment Factors'!$C$28,IF(C375="H", 'Adjustment Factors'!$C$29,"Sex Req'd")))))/L375)*205)+IF(I375&gt;0, I375,IF(OR(C375="B", C375= "S"), 'Adjustment Factors'!$C$28,IF(C375="H", 'Adjustment Factors'!$C$29,"Sex Req'd")))+IF(OR(C375="B",C375="S"),LOOKUP(N375,'Adjustment Factors'!$B$7:$B$25,'Adjustment Factors'!$D$7:$D$25),IF(C375="H",LOOKUP(N375,'Adjustment Factors'!$B$7:$B$25,'Adjustment Factors'!$E$7:$E$25),"")),0))</f>
        <v/>
      </c>
      <c r="R375" s="31" t="str">
        <f t="shared" si="50"/>
        <v/>
      </c>
      <c r="S375" s="32" t="str">
        <f t="shared" si="52"/>
        <v/>
      </c>
      <c r="T375" s="31" t="str">
        <f t="shared" si="51"/>
        <v/>
      </c>
    </row>
    <row r="376" spans="1:20" x14ac:dyDescent="0.25">
      <c r="A376" s="27"/>
      <c r="B376" s="28"/>
      <c r="C376" s="28"/>
      <c r="D376" s="29"/>
      <c r="E376" s="30"/>
      <c r="F376" s="30"/>
      <c r="G376" s="29"/>
      <c r="H376" s="27"/>
      <c r="I376" s="27"/>
      <c r="J376" s="27"/>
      <c r="K376" s="27"/>
      <c r="L376" s="31" t="str">
        <f t="shared" ref="L376:L439" si="53">IF(OR(D376="",$D$8=""), "",IF(AND(($D$8-D376)&gt;=160,($D$8-D376)&lt;=250),($D$8-D376),"Out of Range"))</f>
        <v/>
      </c>
      <c r="M376" s="31" t="str">
        <f t="shared" ref="M376:M439" si="54">IF(OR(D376="",$D$9=""), "",IF(AND(($D$9-D376)&gt;=320,($D$9-D376)&lt;=410),($D$9-D376),"Out of Range"))</f>
        <v/>
      </c>
      <c r="N376" s="31" t="str">
        <f t="shared" ref="N376:N439" si="55">IF(D376="","",IF(G376&lt;&gt;"",IF((D376-G376)&lt; 640, 1, IF(AND((D376-G376)&gt;639, (D376-G376)&lt;730), 2, INT((D376-G376)/365))),IF(H376&gt;0,H376,"Dam Age Rqd")))</f>
        <v/>
      </c>
      <c r="O376" s="32" t="str">
        <f>IF(AND(A376="",B376=""), "",IF(I376&gt;0, I376+LOOKUP(N376,'Adjustment Factors'!$B$7:$B$25,'Adjustment Factors'!$C$7:$C$25),IF(OR(C376="B", C376= "S"), 'Adjustment Factors'!$C$28,IF(C376="H", 'Adjustment Factors'!$C$29,"Sex Req'd"))))</f>
        <v/>
      </c>
      <c r="P376" s="31" t="str">
        <f t="shared" si="49"/>
        <v/>
      </c>
      <c r="Q376" s="32" t="str">
        <f>IF(OR(AND(A376="",B376=""),C376="",J376="" ), "",ROUND((((J376-(IF(I376&gt;0, I376,IF(OR(C376="B", C376= "S"), 'Adjustment Factors'!$C$28,IF(C376="H", 'Adjustment Factors'!$C$29,"Sex Req'd")))))/L376)*205)+IF(I376&gt;0, I376,IF(OR(C376="B", C376= "S"), 'Adjustment Factors'!$C$28,IF(C376="H", 'Adjustment Factors'!$C$29,"Sex Req'd")))+IF(OR(C376="B",C376="S"),LOOKUP(N376,'Adjustment Factors'!$B$7:$B$25,'Adjustment Factors'!$D$7:$D$25),IF(C376="H",LOOKUP(N376,'Adjustment Factors'!$B$7:$B$25,'Adjustment Factors'!$E$7:$E$25),"")),0))</f>
        <v/>
      </c>
      <c r="R376" s="31" t="str">
        <f t="shared" si="50"/>
        <v/>
      </c>
      <c r="S376" s="32" t="str">
        <f t="shared" si="52"/>
        <v/>
      </c>
      <c r="T376" s="31" t="str">
        <f t="shared" si="51"/>
        <v/>
      </c>
    </row>
    <row r="377" spans="1:20" x14ac:dyDescent="0.25">
      <c r="A377" s="27"/>
      <c r="B377" s="28"/>
      <c r="C377" s="28"/>
      <c r="D377" s="29"/>
      <c r="E377" s="30"/>
      <c r="F377" s="30"/>
      <c r="G377" s="29"/>
      <c r="H377" s="27"/>
      <c r="I377" s="27"/>
      <c r="J377" s="27"/>
      <c r="K377" s="27"/>
      <c r="L377" s="31" t="str">
        <f t="shared" si="53"/>
        <v/>
      </c>
      <c r="M377" s="31" t="str">
        <f t="shared" si="54"/>
        <v/>
      </c>
      <c r="N377" s="31" t="str">
        <f t="shared" si="55"/>
        <v/>
      </c>
      <c r="O377" s="32" t="str">
        <f>IF(AND(A377="",B377=""), "",IF(I377&gt;0, I377+LOOKUP(N377,'Adjustment Factors'!$B$7:$B$25,'Adjustment Factors'!$C$7:$C$25),IF(OR(C377="B", C377= "S"), 'Adjustment Factors'!$C$28,IF(C377="H", 'Adjustment Factors'!$C$29,"Sex Req'd"))))</f>
        <v/>
      </c>
      <c r="P377" s="31" t="str">
        <f t="shared" si="49"/>
        <v/>
      </c>
      <c r="Q377" s="32" t="str">
        <f>IF(OR(AND(A377="",B377=""),C377="",J377="" ), "",ROUND((((J377-(IF(I377&gt;0, I377,IF(OR(C377="B", C377= "S"), 'Adjustment Factors'!$C$28,IF(C377="H", 'Adjustment Factors'!$C$29,"Sex Req'd")))))/L377)*205)+IF(I377&gt;0, I377,IF(OR(C377="B", C377= "S"), 'Adjustment Factors'!$C$28,IF(C377="H", 'Adjustment Factors'!$C$29,"Sex Req'd")))+IF(OR(C377="B",C377="S"),LOOKUP(N377,'Adjustment Factors'!$B$7:$B$25,'Adjustment Factors'!$D$7:$D$25),IF(C377="H",LOOKUP(N377,'Adjustment Factors'!$B$7:$B$25,'Adjustment Factors'!$E$7:$E$25),"")),0))</f>
        <v/>
      </c>
      <c r="R377" s="31" t="str">
        <f t="shared" si="50"/>
        <v/>
      </c>
      <c r="S377" s="32" t="str">
        <f t="shared" si="52"/>
        <v/>
      </c>
      <c r="T377" s="31" t="str">
        <f t="shared" si="51"/>
        <v/>
      </c>
    </row>
    <row r="378" spans="1:20" x14ac:dyDescent="0.25">
      <c r="A378" s="27"/>
      <c r="B378" s="28"/>
      <c r="C378" s="28"/>
      <c r="D378" s="29"/>
      <c r="E378" s="30"/>
      <c r="F378" s="30"/>
      <c r="G378" s="29"/>
      <c r="H378" s="27"/>
      <c r="I378" s="27"/>
      <c r="J378" s="27"/>
      <c r="K378" s="27"/>
      <c r="L378" s="31" t="str">
        <f t="shared" si="53"/>
        <v/>
      </c>
      <c r="M378" s="31" t="str">
        <f t="shared" si="54"/>
        <v/>
      </c>
      <c r="N378" s="31" t="str">
        <f t="shared" si="55"/>
        <v/>
      </c>
      <c r="O378" s="32" t="str">
        <f>IF(AND(A378="",B378=""), "",IF(I378&gt;0, I378+LOOKUP(N378,'Adjustment Factors'!$B$7:$B$25,'Adjustment Factors'!$C$7:$C$25),IF(OR(C378="B", C378= "S"), 'Adjustment Factors'!$C$28,IF(C378="H", 'Adjustment Factors'!$C$29,"Sex Req'd"))))</f>
        <v/>
      </c>
      <c r="P378" s="31" t="str">
        <f t="shared" si="49"/>
        <v/>
      </c>
      <c r="Q378" s="32" t="str">
        <f>IF(OR(AND(A378="",B378=""),C378="",J378="" ), "",ROUND((((J378-(IF(I378&gt;0, I378,IF(OR(C378="B", C378= "S"), 'Adjustment Factors'!$C$28,IF(C378="H", 'Adjustment Factors'!$C$29,"Sex Req'd")))))/L378)*205)+IF(I378&gt;0, I378,IF(OR(C378="B", C378= "S"), 'Adjustment Factors'!$C$28,IF(C378="H", 'Adjustment Factors'!$C$29,"Sex Req'd")))+IF(OR(C378="B",C378="S"),LOOKUP(N378,'Adjustment Factors'!$B$7:$B$25,'Adjustment Factors'!$D$7:$D$25),IF(C378="H",LOOKUP(N378,'Adjustment Factors'!$B$7:$B$25,'Adjustment Factors'!$E$7:$E$25),"")),0))</f>
        <v/>
      </c>
      <c r="R378" s="31" t="str">
        <f t="shared" si="50"/>
        <v/>
      </c>
      <c r="S378" s="32" t="str">
        <f t="shared" si="52"/>
        <v/>
      </c>
      <c r="T378" s="31" t="str">
        <f t="shared" si="51"/>
        <v/>
      </c>
    </row>
    <row r="379" spans="1:20" x14ac:dyDescent="0.25">
      <c r="A379" s="27"/>
      <c r="B379" s="28"/>
      <c r="C379" s="28"/>
      <c r="D379" s="29"/>
      <c r="E379" s="30"/>
      <c r="F379" s="30"/>
      <c r="G379" s="29"/>
      <c r="H379" s="27"/>
      <c r="I379" s="27"/>
      <c r="J379" s="27"/>
      <c r="K379" s="27"/>
      <c r="L379" s="31" t="str">
        <f t="shared" si="53"/>
        <v/>
      </c>
      <c r="M379" s="31" t="str">
        <f t="shared" si="54"/>
        <v/>
      </c>
      <c r="N379" s="31" t="str">
        <f t="shared" si="55"/>
        <v/>
      </c>
      <c r="O379" s="32" t="str">
        <f>IF(AND(A379="",B379=""), "",IF(I379&gt;0, I379+LOOKUP(N379,'Adjustment Factors'!$B$7:$B$25,'Adjustment Factors'!$C$7:$C$25),IF(OR(C379="B", C379= "S"), 'Adjustment Factors'!$C$28,IF(C379="H", 'Adjustment Factors'!$C$29,"Sex Req'd"))))</f>
        <v/>
      </c>
      <c r="P379" s="31" t="str">
        <f t="shared" ref="P379:P442" si="56">IF(O379="","",O379/$O$12*100)</f>
        <v/>
      </c>
      <c r="Q379" s="32" t="str">
        <f>IF(OR(AND(A379="",B379=""),C379="",J379="" ), "",ROUND((((J379-(IF(I379&gt;0, I379,IF(OR(C379="B", C379= "S"), 'Adjustment Factors'!$C$28,IF(C379="H", 'Adjustment Factors'!$C$29,"Sex Req'd")))))/L379)*205)+IF(I379&gt;0, I379,IF(OR(C379="B", C379= "S"), 'Adjustment Factors'!$C$28,IF(C379="H", 'Adjustment Factors'!$C$29,"Sex Req'd")))+IF(OR(C379="B",C379="S"),LOOKUP(N379,'Adjustment Factors'!$B$7:$B$25,'Adjustment Factors'!$D$7:$D$25),IF(C379="H",LOOKUP(N379,'Adjustment Factors'!$B$7:$B$25,'Adjustment Factors'!$E$7:$E$25),"")),0))</f>
        <v/>
      </c>
      <c r="R379" s="31" t="str">
        <f t="shared" ref="R379:R442" si="57">IF(Q379="","",Q379/$Q$12*100)</f>
        <v/>
      </c>
      <c r="S379" s="32" t="str">
        <f t="shared" si="52"/>
        <v/>
      </c>
      <c r="T379" s="31" t="str">
        <f t="shared" ref="T379:T442" si="58">IF(S379="","",S379/$S$12*100)</f>
        <v/>
      </c>
    </row>
    <row r="380" spans="1:20" x14ac:dyDescent="0.25">
      <c r="A380" s="27"/>
      <c r="B380" s="28"/>
      <c r="C380" s="28"/>
      <c r="D380" s="29"/>
      <c r="E380" s="30"/>
      <c r="F380" s="30"/>
      <c r="G380" s="29"/>
      <c r="H380" s="27"/>
      <c r="I380" s="27"/>
      <c r="J380" s="27"/>
      <c r="K380" s="27"/>
      <c r="L380" s="31" t="str">
        <f t="shared" si="53"/>
        <v/>
      </c>
      <c r="M380" s="31" t="str">
        <f t="shared" si="54"/>
        <v/>
      </c>
      <c r="N380" s="31" t="str">
        <f t="shared" si="55"/>
        <v/>
      </c>
      <c r="O380" s="32" t="str">
        <f>IF(AND(A380="",B380=""), "",IF(I380&gt;0, I380+LOOKUP(N380,'Adjustment Factors'!$B$7:$B$25,'Adjustment Factors'!$C$7:$C$25),IF(OR(C380="B", C380= "S"), 'Adjustment Factors'!$C$28,IF(C380="H", 'Adjustment Factors'!$C$29,"Sex Req'd"))))</f>
        <v/>
      </c>
      <c r="P380" s="31" t="str">
        <f t="shared" si="56"/>
        <v/>
      </c>
      <c r="Q380" s="32" t="str">
        <f>IF(OR(AND(A380="",B380=""),C380="",J380="" ), "",ROUND((((J380-(IF(I380&gt;0, I380,IF(OR(C380="B", C380= "S"), 'Adjustment Factors'!$C$28,IF(C380="H", 'Adjustment Factors'!$C$29,"Sex Req'd")))))/L380)*205)+IF(I380&gt;0, I380,IF(OR(C380="B", C380= "S"), 'Adjustment Factors'!$C$28,IF(C380="H", 'Adjustment Factors'!$C$29,"Sex Req'd")))+IF(OR(C380="B",C380="S"),LOOKUP(N380,'Adjustment Factors'!$B$7:$B$25,'Adjustment Factors'!$D$7:$D$25),IF(C380="H",LOOKUP(N380,'Adjustment Factors'!$B$7:$B$25,'Adjustment Factors'!$E$7:$E$25),"")),0))</f>
        <v/>
      </c>
      <c r="R380" s="31" t="str">
        <f t="shared" si="57"/>
        <v/>
      </c>
      <c r="S380" s="32" t="str">
        <f t="shared" si="52"/>
        <v/>
      </c>
      <c r="T380" s="31" t="str">
        <f t="shared" si="58"/>
        <v/>
      </c>
    </row>
    <row r="381" spans="1:20" x14ac:dyDescent="0.25">
      <c r="A381" s="27"/>
      <c r="B381" s="28"/>
      <c r="C381" s="28"/>
      <c r="D381" s="29"/>
      <c r="E381" s="30"/>
      <c r="F381" s="30"/>
      <c r="G381" s="29"/>
      <c r="H381" s="27"/>
      <c r="I381" s="27"/>
      <c r="J381" s="27"/>
      <c r="K381" s="27"/>
      <c r="L381" s="31" t="str">
        <f t="shared" si="53"/>
        <v/>
      </c>
      <c r="M381" s="31" t="str">
        <f t="shared" si="54"/>
        <v/>
      </c>
      <c r="N381" s="31" t="str">
        <f t="shared" si="55"/>
        <v/>
      </c>
      <c r="O381" s="32" t="str">
        <f>IF(AND(A381="",B381=""), "",IF(I381&gt;0, I381+LOOKUP(N381,'Adjustment Factors'!$B$7:$B$25,'Adjustment Factors'!$C$7:$C$25),IF(OR(C381="B", C381= "S"), 'Adjustment Factors'!$C$28,IF(C381="H", 'Adjustment Factors'!$C$29,"Sex Req'd"))))</f>
        <v/>
      </c>
      <c r="P381" s="31" t="str">
        <f t="shared" si="56"/>
        <v/>
      </c>
      <c r="Q381" s="32" t="str">
        <f>IF(OR(AND(A381="",B381=""),C381="",J381="" ), "",ROUND((((J381-(IF(I381&gt;0, I381,IF(OR(C381="B", C381= "S"), 'Adjustment Factors'!$C$28,IF(C381="H", 'Adjustment Factors'!$C$29,"Sex Req'd")))))/L381)*205)+IF(I381&gt;0, I381,IF(OR(C381="B", C381= "S"), 'Adjustment Factors'!$C$28,IF(C381="H", 'Adjustment Factors'!$C$29,"Sex Req'd")))+IF(OR(C381="B",C381="S"),LOOKUP(N381,'Adjustment Factors'!$B$7:$B$25,'Adjustment Factors'!$D$7:$D$25),IF(C381="H",LOOKUP(N381,'Adjustment Factors'!$B$7:$B$25,'Adjustment Factors'!$E$7:$E$25),"")),0))</f>
        <v/>
      </c>
      <c r="R381" s="31" t="str">
        <f t="shared" si="57"/>
        <v/>
      </c>
      <c r="S381" s="32" t="str">
        <f t="shared" si="52"/>
        <v/>
      </c>
      <c r="T381" s="31" t="str">
        <f t="shared" si="58"/>
        <v/>
      </c>
    </row>
    <row r="382" spans="1:20" x14ac:dyDescent="0.25">
      <c r="A382" s="27"/>
      <c r="B382" s="28"/>
      <c r="C382" s="28"/>
      <c r="D382" s="29"/>
      <c r="E382" s="30"/>
      <c r="F382" s="30"/>
      <c r="G382" s="29"/>
      <c r="H382" s="27"/>
      <c r="I382" s="27"/>
      <c r="J382" s="27"/>
      <c r="K382" s="27"/>
      <c r="L382" s="31" t="str">
        <f t="shared" si="53"/>
        <v/>
      </c>
      <c r="M382" s="31" t="str">
        <f t="shared" si="54"/>
        <v/>
      </c>
      <c r="N382" s="31" t="str">
        <f t="shared" si="55"/>
        <v/>
      </c>
      <c r="O382" s="32" t="str">
        <f>IF(AND(A382="",B382=""), "",IF(I382&gt;0, I382+LOOKUP(N382,'Adjustment Factors'!$B$7:$B$25,'Adjustment Factors'!$C$7:$C$25),IF(OR(C382="B", C382= "S"), 'Adjustment Factors'!$C$28,IF(C382="H", 'Adjustment Factors'!$C$29,"Sex Req'd"))))</f>
        <v/>
      </c>
      <c r="P382" s="31" t="str">
        <f t="shared" si="56"/>
        <v/>
      </c>
      <c r="Q382" s="32" t="str">
        <f>IF(OR(AND(A382="",B382=""),C382="",J382="" ), "",ROUND((((J382-(IF(I382&gt;0, I382,IF(OR(C382="B", C382= "S"), 'Adjustment Factors'!$C$28,IF(C382="H", 'Adjustment Factors'!$C$29,"Sex Req'd")))))/L382)*205)+IF(I382&gt;0, I382,IF(OR(C382="B", C382= "S"), 'Adjustment Factors'!$C$28,IF(C382="H", 'Adjustment Factors'!$C$29,"Sex Req'd")))+IF(OR(C382="B",C382="S"),LOOKUP(N382,'Adjustment Factors'!$B$7:$B$25,'Adjustment Factors'!$D$7:$D$25),IF(C382="H",LOOKUP(N382,'Adjustment Factors'!$B$7:$B$25,'Adjustment Factors'!$E$7:$E$25),"")),0))</f>
        <v/>
      </c>
      <c r="R382" s="31" t="str">
        <f t="shared" si="57"/>
        <v/>
      </c>
      <c r="S382" s="32" t="str">
        <f t="shared" si="52"/>
        <v/>
      </c>
      <c r="T382" s="31" t="str">
        <f t="shared" si="58"/>
        <v/>
      </c>
    </row>
    <row r="383" spans="1:20" x14ac:dyDescent="0.25">
      <c r="A383" s="27"/>
      <c r="B383" s="28"/>
      <c r="C383" s="28"/>
      <c r="D383" s="29"/>
      <c r="E383" s="30"/>
      <c r="F383" s="30"/>
      <c r="G383" s="29"/>
      <c r="H383" s="27"/>
      <c r="I383" s="27"/>
      <c r="J383" s="27"/>
      <c r="K383" s="27"/>
      <c r="L383" s="31" t="str">
        <f t="shared" si="53"/>
        <v/>
      </c>
      <c r="M383" s="31" t="str">
        <f t="shared" si="54"/>
        <v/>
      </c>
      <c r="N383" s="31" t="str">
        <f t="shared" si="55"/>
        <v/>
      </c>
      <c r="O383" s="32" t="str">
        <f>IF(AND(A383="",B383=""), "",IF(I383&gt;0, I383+LOOKUP(N383,'Adjustment Factors'!$B$7:$B$25,'Adjustment Factors'!$C$7:$C$25),IF(OR(C383="B", C383= "S"), 'Adjustment Factors'!$C$28,IF(C383="H", 'Adjustment Factors'!$C$29,"Sex Req'd"))))</f>
        <v/>
      </c>
      <c r="P383" s="31" t="str">
        <f t="shared" si="56"/>
        <v/>
      </c>
      <c r="Q383" s="32" t="str">
        <f>IF(OR(AND(A383="",B383=""),C383="",J383="" ), "",ROUND((((J383-(IF(I383&gt;0, I383,IF(OR(C383="B", C383= "S"), 'Adjustment Factors'!$C$28,IF(C383="H", 'Adjustment Factors'!$C$29,"Sex Req'd")))))/L383)*205)+IF(I383&gt;0, I383,IF(OR(C383="B", C383= "S"), 'Adjustment Factors'!$C$28,IF(C383="H", 'Adjustment Factors'!$C$29,"Sex Req'd")))+IF(OR(C383="B",C383="S"),LOOKUP(N383,'Adjustment Factors'!$B$7:$B$25,'Adjustment Factors'!$D$7:$D$25),IF(C383="H",LOOKUP(N383,'Adjustment Factors'!$B$7:$B$25,'Adjustment Factors'!$E$7:$E$25),"")),0))</f>
        <v/>
      </c>
      <c r="R383" s="31" t="str">
        <f t="shared" si="57"/>
        <v/>
      </c>
      <c r="S383" s="32" t="str">
        <f t="shared" si="52"/>
        <v/>
      </c>
      <c r="T383" s="31" t="str">
        <f t="shared" si="58"/>
        <v/>
      </c>
    </row>
    <row r="384" spans="1:20" x14ac:dyDescent="0.25">
      <c r="A384" s="27"/>
      <c r="B384" s="28"/>
      <c r="C384" s="28"/>
      <c r="D384" s="29"/>
      <c r="E384" s="30"/>
      <c r="F384" s="30"/>
      <c r="G384" s="29"/>
      <c r="H384" s="27"/>
      <c r="I384" s="27"/>
      <c r="J384" s="27"/>
      <c r="K384" s="27"/>
      <c r="L384" s="31" t="str">
        <f t="shared" si="53"/>
        <v/>
      </c>
      <c r="M384" s="31" t="str">
        <f t="shared" si="54"/>
        <v/>
      </c>
      <c r="N384" s="31" t="str">
        <f t="shared" si="55"/>
        <v/>
      </c>
      <c r="O384" s="32" t="str">
        <f>IF(AND(A384="",B384=""), "",IF(I384&gt;0, I384+LOOKUP(N384,'Adjustment Factors'!$B$7:$B$25,'Adjustment Factors'!$C$7:$C$25),IF(OR(C384="B", C384= "S"), 'Adjustment Factors'!$C$28,IF(C384="H", 'Adjustment Factors'!$C$29,"Sex Req'd"))))</f>
        <v/>
      </c>
      <c r="P384" s="31" t="str">
        <f t="shared" si="56"/>
        <v/>
      </c>
      <c r="Q384" s="32" t="str">
        <f>IF(OR(AND(A384="",B384=""),C384="",J384="" ), "",ROUND((((J384-(IF(I384&gt;0, I384,IF(OR(C384="B", C384= "S"), 'Adjustment Factors'!$C$28,IF(C384="H", 'Adjustment Factors'!$C$29,"Sex Req'd")))))/L384)*205)+IF(I384&gt;0, I384,IF(OR(C384="B", C384= "S"), 'Adjustment Factors'!$C$28,IF(C384="H", 'Adjustment Factors'!$C$29,"Sex Req'd")))+IF(OR(C384="B",C384="S"),LOOKUP(N384,'Adjustment Factors'!$B$7:$B$25,'Adjustment Factors'!$D$7:$D$25),IF(C384="H",LOOKUP(N384,'Adjustment Factors'!$B$7:$B$25,'Adjustment Factors'!$E$7:$E$25),"")),0))</f>
        <v/>
      </c>
      <c r="R384" s="31" t="str">
        <f t="shared" si="57"/>
        <v/>
      </c>
      <c r="S384" s="32" t="str">
        <f t="shared" si="52"/>
        <v/>
      </c>
      <c r="T384" s="31" t="str">
        <f t="shared" si="58"/>
        <v/>
      </c>
    </row>
    <row r="385" spans="1:20" x14ac:dyDescent="0.25">
      <c r="A385" s="27"/>
      <c r="B385" s="28"/>
      <c r="C385" s="28"/>
      <c r="D385" s="29"/>
      <c r="E385" s="30"/>
      <c r="F385" s="30"/>
      <c r="G385" s="29"/>
      <c r="H385" s="27"/>
      <c r="I385" s="27"/>
      <c r="J385" s="27"/>
      <c r="K385" s="27"/>
      <c r="L385" s="31" t="str">
        <f t="shared" si="53"/>
        <v/>
      </c>
      <c r="M385" s="31" t="str">
        <f t="shared" si="54"/>
        <v/>
      </c>
      <c r="N385" s="31" t="str">
        <f t="shared" si="55"/>
        <v/>
      </c>
      <c r="O385" s="32" t="str">
        <f>IF(AND(A385="",B385=""), "",IF(I385&gt;0, I385+LOOKUP(N385,'Adjustment Factors'!$B$7:$B$25,'Adjustment Factors'!$C$7:$C$25),IF(OR(C385="B", C385= "S"), 'Adjustment Factors'!$C$28,IF(C385="H", 'Adjustment Factors'!$C$29,"Sex Req'd"))))</f>
        <v/>
      </c>
      <c r="P385" s="31" t="str">
        <f t="shared" si="56"/>
        <v/>
      </c>
      <c r="Q385" s="32" t="str">
        <f>IF(OR(AND(A385="",B385=""),C385="",J385="" ), "",ROUND((((J385-(IF(I385&gt;0, I385,IF(OR(C385="B", C385= "S"), 'Adjustment Factors'!$C$28,IF(C385="H", 'Adjustment Factors'!$C$29,"Sex Req'd")))))/L385)*205)+IF(I385&gt;0, I385,IF(OR(C385="B", C385= "S"), 'Adjustment Factors'!$C$28,IF(C385="H", 'Adjustment Factors'!$C$29,"Sex Req'd")))+IF(OR(C385="B",C385="S"),LOOKUP(N385,'Adjustment Factors'!$B$7:$B$25,'Adjustment Factors'!$D$7:$D$25),IF(C385="H",LOOKUP(N385,'Adjustment Factors'!$B$7:$B$25,'Adjustment Factors'!$E$7:$E$25),"")),0))</f>
        <v/>
      </c>
      <c r="R385" s="31" t="str">
        <f t="shared" si="57"/>
        <v/>
      </c>
      <c r="S385" s="32" t="str">
        <f t="shared" si="52"/>
        <v/>
      </c>
      <c r="T385" s="31" t="str">
        <f t="shared" si="58"/>
        <v/>
      </c>
    </row>
    <row r="386" spans="1:20" x14ac:dyDescent="0.25">
      <c r="A386" s="27"/>
      <c r="B386" s="28"/>
      <c r="C386" s="28"/>
      <c r="D386" s="29"/>
      <c r="E386" s="30"/>
      <c r="F386" s="30"/>
      <c r="G386" s="29"/>
      <c r="H386" s="27"/>
      <c r="I386" s="27"/>
      <c r="J386" s="27"/>
      <c r="K386" s="27"/>
      <c r="L386" s="31" t="str">
        <f t="shared" si="53"/>
        <v/>
      </c>
      <c r="M386" s="31" t="str">
        <f t="shared" si="54"/>
        <v/>
      </c>
      <c r="N386" s="31" t="str">
        <f t="shared" si="55"/>
        <v/>
      </c>
      <c r="O386" s="32" t="str">
        <f>IF(AND(A386="",B386=""), "",IF(I386&gt;0, I386+LOOKUP(N386,'Adjustment Factors'!$B$7:$B$25,'Adjustment Factors'!$C$7:$C$25),IF(OR(C386="B", C386= "S"), 'Adjustment Factors'!$C$28,IF(C386="H", 'Adjustment Factors'!$C$29,"Sex Req'd"))))</f>
        <v/>
      </c>
      <c r="P386" s="31" t="str">
        <f t="shared" si="56"/>
        <v/>
      </c>
      <c r="Q386" s="32" t="str">
        <f>IF(OR(AND(A386="",B386=""),C386="",J386="" ), "",ROUND((((J386-(IF(I386&gt;0, I386,IF(OR(C386="B", C386= "S"), 'Adjustment Factors'!$C$28,IF(C386="H", 'Adjustment Factors'!$C$29,"Sex Req'd")))))/L386)*205)+IF(I386&gt;0, I386,IF(OR(C386="B", C386= "S"), 'Adjustment Factors'!$C$28,IF(C386="H", 'Adjustment Factors'!$C$29,"Sex Req'd")))+IF(OR(C386="B",C386="S"),LOOKUP(N386,'Adjustment Factors'!$B$7:$B$25,'Adjustment Factors'!$D$7:$D$25),IF(C386="H",LOOKUP(N386,'Adjustment Factors'!$B$7:$B$25,'Adjustment Factors'!$E$7:$E$25),"")),0))</f>
        <v/>
      </c>
      <c r="R386" s="31" t="str">
        <f t="shared" si="57"/>
        <v/>
      </c>
      <c r="S386" s="32" t="str">
        <f t="shared" si="52"/>
        <v/>
      </c>
      <c r="T386" s="31" t="str">
        <f t="shared" si="58"/>
        <v/>
      </c>
    </row>
    <row r="387" spans="1:20" x14ac:dyDescent="0.25">
      <c r="A387" s="27"/>
      <c r="B387" s="28"/>
      <c r="C387" s="28"/>
      <c r="D387" s="29"/>
      <c r="E387" s="30"/>
      <c r="F387" s="30"/>
      <c r="G387" s="29"/>
      <c r="H387" s="27"/>
      <c r="I387" s="27"/>
      <c r="J387" s="27"/>
      <c r="K387" s="27"/>
      <c r="L387" s="31" t="str">
        <f t="shared" si="53"/>
        <v/>
      </c>
      <c r="M387" s="31" t="str">
        <f t="shared" si="54"/>
        <v/>
      </c>
      <c r="N387" s="31" t="str">
        <f t="shared" si="55"/>
        <v/>
      </c>
      <c r="O387" s="32" t="str">
        <f>IF(AND(A387="",B387=""), "",IF(I387&gt;0, I387+LOOKUP(N387,'Adjustment Factors'!$B$7:$B$25,'Adjustment Factors'!$C$7:$C$25),IF(OR(C387="B", C387= "S"), 'Adjustment Factors'!$C$28,IF(C387="H", 'Adjustment Factors'!$C$29,"Sex Req'd"))))</f>
        <v/>
      </c>
      <c r="P387" s="31" t="str">
        <f t="shared" si="56"/>
        <v/>
      </c>
      <c r="Q387" s="32" t="str">
        <f>IF(OR(AND(A387="",B387=""),C387="",J387="" ), "",ROUND((((J387-(IF(I387&gt;0, I387,IF(OR(C387="B", C387= "S"), 'Adjustment Factors'!$C$28,IF(C387="H", 'Adjustment Factors'!$C$29,"Sex Req'd")))))/L387)*205)+IF(I387&gt;0, I387,IF(OR(C387="B", C387= "S"), 'Adjustment Factors'!$C$28,IF(C387="H", 'Adjustment Factors'!$C$29,"Sex Req'd")))+IF(OR(C387="B",C387="S"),LOOKUP(N387,'Adjustment Factors'!$B$7:$B$25,'Adjustment Factors'!$D$7:$D$25),IF(C387="H",LOOKUP(N387,'Adjustment Factors'!$B$7:$B$25,'Adjustment Factors'!$E$7:$E$25),"")),0))</f>
        <v/>
      </c>
      <c r="R387" s="31" t="str">
        <f t="shared" si="57"/>
        <v/>
      </c>
      <c r="S387" s="32" t="str">
        <f t="shared" si="52"/>
        <v/>
      </c>
      <c r="T387" s="31" t="str">
        <f t="shared" si="58"/>
        <v/>
      </c>
    </row>
    <row r="388" spans="1:20" x14ac:dyDescent="0.25">
      <c r="A388" s="27"/>
      <c r="B388" s="28"/>
      <c r="C388" s="28"/>
      <c r="D388" s="29"/>
      <c r="E388" s="30"/>
      <c r="F388" s="30"/>
      <c r="G388" s="29"/>
      <c r="H388" s="27"/>
      <c r="I388" s="27"/>
      <c r="J388" s="27"/>
      <c r="K388" s="27"/>
      <c r="L388" s="31" t="str">
        <f t="shared" si="53"/>
        <v/>
      </c>
      <c r="M388" s="31" t="str">
        <f t="shared" si="54"/>
        <v/>
      </c>
      <c r="N388" s="31" t="str">
        <f t="shared" si="55"/>
        <v/>
      </c>
      <c r="O388" s="32" t="str">
        <f>IF(AND(A388="",B388=""), "",IF(I388&gt;0, I388+LOOKUP(N388,'Adjustment Factors'!$B$7:$B$25,'Adjustment Factors'!$C$7:$C$25),IF(OR(C388="B", C388= "S"), 'Adjustment Factors'!$C$28,IF(C388="H", 'Adjustment Factors'!$C$29,"Sex Req'd"))))</f>
        <v/>
      </c>
      <c r="P388" s="31" t="str">
        <f t="shared" si="56"/>
        <v/>
      </c>
      <c r="Q388" s="32" t="str">
        <f>IF(OR(AND(A388="",B388=""),C388="",J388="" ), "",ROUND((((J388-(IF(I388&gt;0, I388,IF(OR(C388="B", C388= "S"), 'Adjustment Factors'!$C$28,IF(C388="H", 'Adjustment Factors'!$C$29,"Sex Req'd")))))/L388)*205)+IF(I388&gt;0, I388,IF(OR(C388="B", C388= "S"), 'Adjustment Factors'!$C$28,IF(C388="H", 'Adjustment Factors'!$C$29,"Sex Req'd")))+IF(OR(C388="B",C388="S"),LOOKUP(N388,'Adjustment Factors'!$B$7:$B$25,'Adjustment Factors'!$D$7:$D$25),IF(C388="H",LOOKUP(N388,'Adjustment Factors'!$B$7:$B$25,'Adjustment Factors'!$E$7:$E$25),"")),0))</f>
        <v/>
      </c>
      <c r="R388" s="31" t="str">
        <f t="shared" si="57"/>
        <v/>
      </c>
      <c r="S388" s="32" t="str">
        <f t="shared" si="52"/>
        <v/>
      </c>
      <c r="T388" s="31" t="str">
        <f t="shared" si="58"/>
        <v/>
      </c>
    </row>
    <row r="389" spans="1:20" x14ac:dyDescent="0.25">
      <c r="A389" s="27"/>
      <c r="B389" s="28"/>
      <c r="C389" s="28"/>
      <c r="D389" s="29"/>
      <c r="E389" s="30"/>
      <c r="F389" s="30"/>
      <c r="G389" s="29"/>
      <c r="H389" s="27"/>
      <c r="I389" s="27"/>
      <c r="J389" s="27"/>
      <c r="K389" s="27"/>
      <c r="L389" s="31" t="str">
        <f t="shared" si="53"/>
        <v/>
      </c>
      <c r="M389" s="31" t="str">
        <f t="shared" si="54"/>
        <v/>
      </c>
      <c r="N389" s="31" t="str">
        <f t="shared" si="55"/>
        <v/>
      </c>
      <c r="O389" s="32" t="str">
        <f>IF(AND(A389="",B389=""), "",IF(I389&gt;0, I389+LOOKUP(N389,'Adjustment Factors'!$B$7:$B$25,'Adjustment Factors'!$C$7:$C$25),IF(OR(C389="B", C389= "S"), 'Adjustment Factors'!$C$28,IF(C389="H", 'Adjustment Factors'!$C$29,"Sex Req'd"))))</f>
        <v/>
      </c>
      <c r="P389" s="31" t="str">
        <f t="shared" si="56"/>
        <v/>
      </c>
      <c r="Q389" s="32" t="str">
        <f>IF(OR(AND(A389="",B389=""),C389="",J389="" ), "",ROUND((((J389-(IF(I389&gt;0, I389,IF(OR(C389="B", C389= "S"), 'Adjustment Factors'!$C$28,IF(C389="H", 'Adjustment Factors'!$C$29,"Sex Req'd")))))/L389)*205)+IF(I389&gt;0, I389,IF(OR(C389="B", C389= "S"), 'Adjustment Factors'!$C$28,IF(C389="H", 'Adjustment Factors'!$C$29,"Sex Req'd")))+IF(OR(C389="B",C389="S"),LOOKUP(N389,'Adjustment Factors'!$B$7:$B$25,'Adjustment Factors'!$D$7:$D$25),IF(C389="H",LOOKUP(N389,'Adjustment Factors'!$B$7:$B$25,'Adjustment Factors'!$E$7:$E$25),"")),0))</f>
        <v/>
      </c>
      <c r="R389" s="31" t="str">
        <f t="shared" si="57"/>
        <v/>
      </c>
      <c r="S389" s="32" t="str">
        <f t="shared" si="52"/>
        <v/>
      </c>
      <c r="T389" s="31" t="str">
        <f t="shared" si="58"/>
        <v/>
      </c>
    </row>
    <row r="390" spans="1:20" x14ac:dyDescent="0.25">
      <c r="A390" s="27"/>
      <c r="B390" s="28"/>
      <c r="C390" s="28"/>
      <c r="D390" s="29"/>
      <c r="E390" s="30"/>
      <c r="F390" s="30"/>
      <c r="G390" s="29"/>
      <c r="H390" s="27"/>
      <c r="I390" s="27"/>
      <c r="J390" s="27"/>
      <c r="K390" s="27"/>
      <c r="L390" s="31" t="str">
        <f t="shared" si="53"/>
        <v/>
      </c>
      <c r="M390" s="31" t="str">
        <f t="shared" si="54"/>
        <v/>
      </c>
      <c r="N390" s="31" t="str">
        <f t="shared" si="55"/>
        <v/>
      </c>
      <c r="O390" s="32" t="str">
        <f>IF(AND(A390="",B390=""), "",IF(I390&gt;0, I390+LOOKUP(N390,'Adjustment Factors'!$B$7:$B$25,'Adjustment Factors'!$C$7:$C$25),IF(OR(C390="B", C390= "S"), 'Adjustment Factors'!$C$28,IF(C390="H", 'Adjustment Factors'!$C$29,"Sex Req'd"))))</f>
        <v/>
      </c>
      <c r="P390" s="31" t="str">
        <f t="shared" si="56"/>
        <v/>
      </c>
      <c r="Q390" s="32" t="str">
        <f>IF(OR(AND(A390="",B390=""),C390="",J390="" ), "",ROUND((((J390-(IF(I390&gt;0, I390,IF(OR(C390="B", C390= "S"), 'Adjustment Factors'!$C$28,IF(C390="H", 'Adjustment Factors'!$C$29,"Sex Req'd")))))/L390)*205)+IF(I390&gt;0, I390,IF(OR(C390="B", C390= "S"), 'Adjustment Factors'!$C$28,IF(C390="H", 'Adjustment Factors'!$C$29,"Sex Req'd")))+IF(OR(C390="B",C390="S"),LOOKUP(N390,'Adjustment Factors'!$B$7:$B$25,'Adjustment Factors'!$D$7:$D$25),IF(C390="H",LOOKUP(N390,'Adjustment Factors'!$B$7:$B$25,'Adjustment Factors'!$E$7:$E$25),"")),0))</f>
        <v/>
      </c>
      <c r="R390" s="31" t="str">
        <f t="shared" si="57"/>
        <v/>
      </c>
      <c r="S390" s="32" t="str">
        <f t="shared" si="52"/>
        <v/>
      </c>
      <c r="T390" s="31" t="str">
        <f t="shared" si="58"/>
        <v/>
      </c>
    </row>
    <row r="391" spans="1:20" x14ac:dyDescent="0.25">
      <c r="A391" s="27"/>
      <c r="B391" s="28"/>
      <c r="C391" s="28"/>
      <c r="D391" s="29"/>
      <c r="E391" s="30"/>
      <c r="F391" s="30"/>
      <c r="G391" s="29"/>
      <c r="H391" s="27"/>
      <c r="I391" s="27"/>
      <c r="J391" s="27"/>
      <c r="K391" s="27"/>
      <c r="L391" s="31" t="str">
        <f t="shared" si="53"/>
        <v/>
      </c>
      <c r="M391" s="31" t="str">
        <f t="shared" si="54"/>
        <v/>
      </c>
      <c r="N391" s="31" t="str">
        <f t="shared" si="55"/>
        <v/>
      </c>
      <c r="O391" s="32" t="str">
        <f>IF(AND(A391="",B391=""), "",IF(I391&gt;0, I391+LOOKUP(N391,'Adjustment Factors'!$B$7:$B$25,'Adjustment Factors'!$C$7:$C$25),IF(OR(C391="B", C391= "S"), 'Adjustment Factors'!$C$28,IF(C391="H", 'Adjustment Factors'!$C$29,"Sex Req'd"))))</f>
        <v/>
      </c>
      <c r="P391" s="31" t="str">
        <f t="shared" si="56"/>
        <v/>
      </c>
      <c r="Q391" s="32" t="str">
        <f>IF(OR(AND(A391="",B391=""),C391="",J391="" ), "",ROUND((((J391-(IF(I391&gt;0, I391,IF(OR(C391="B", C391= "S"), 'Adjustment Factors'!$C$28,IF(C391="H", 'Adjustment Factors'!$C$29,"Sex Req'd")))))/L391)*205)+IF(I391&gt;0, I391,IF(OR(C391="B", C391= "S"), 'Adjustment Factors'!$C$28,IF(C391="H", 'Adjustment Factors'!$C$29,"Sex Req'd")))+IF(OR(C391="B",C391="S"),LOOKUP(N391,'Adjustment Factors'!$B$7:$B$25,'Adjustment Factors'!$D$7:$D$25),IF(C391="H",LOOKUP(N391,'Adjustment Factors'!$B$7:$B$25,'Adjustment Factors'!$E$7:$E$25),"")),0))</f>
        <v/>
      </c>
      <c r="R391" s="31" t="str">
        <f t="shared" si="57"/>
        <v/>
      </c>
      <c r="S391" s="32" t="str">
        <f t="shared" si="52"/>
        <v/>
      </c>
      <c r="T391" s="31" t="str">
        <f t="shared" si="58"/>
        <v/>
      </c>
    </row>
    <row r="392" spans="1:20" x14ac:dyDescent="0.25">
      <c r="A392" s="27"/>
      <c r="B392" s="28"/>
      <c r="C392" s="28"/>
      <c r="D392" s="29"/>
      <c r="E392" s="30"/>
      <c r="F392" s="30"/>
      <c r="G392" s="29"/>
      <c r="H392" s="27"/>
      <c r="I392" s="27"/>
      <c r="J392" s="27"/>
      <c r="K392" s="27"/>
      <c r="L392" s="31" t="str">
        <f t="shared" si="53"/>
        <v/>
      </c>
      <c r="M392" s="31" t="str">
        <f t="shared" si="54"/>
        <v/>
      </c>
      <c r="N392" s="31" t="str">
        <f t="shared" si="55"/>
        <v/>
      </c>
      <c r="O392" s="32" t="str">
        <f>IF(AND(A392="",B392=""), "",IF(I392&gt;0, I392+LOOKUP(N392,'Adjustment Factors'!$B$7:$B$25,'Adjustment Factors'!$C$7:$C$25),IF(OR(C392="B", C392= "S"), 'Adjustment Factors'!$C$28,IF(C392="H", 'Adjustment Factors'!$C$29,"Sex Req'd"))))</f>
        <v/>
      </c>
      <c r="P392" s="31" t="str">
        <f t="shared" si="56"/>
        <v/>
      </c>
      <c r="Q392" s="32" t="str">
        <f>IF(OR(AND(A392="",B392=""),C392="",J392="" ), "",ROUND((((J392-(IF(I392&gt;0, I392,IF(OR(C392="B", C392= "S"), 'Adjustment Factors'!$C$28,IF(C392="H", 'Adjustment Factors'!$C$29,"Sex Req'd")))))/L392)*205)+IF(I392&gt;0, I392,IF(OR(C392="B", C392= "S"), 'Adjustment Factors'!$C$28,IF(C392="H", 'Adjustment Factors'!$C$29,"Sex Req'd")))+IF(OR(C392="B",C392="S"),LOOKUP(N392,'Adjustment Factors'!$B$7:$B$25,'Adjustment Factors'!$D$7:$D$25),IF(C392="H",LOOKUP(N392,'Adjustment Factors'!$B$7:$B$25,'Adjustment Factors'!$E$7:$E$25),"")),0))</f>
        <v/>
      </c>
      <c r="R392" s="31" t="str">
        <f t="shared" si="57"/>
        <v/>
      </c>
      <c r="S392" s="32" t="str">
        <f t="shared" si="52"/>
        <v/>
      </c>
      <c r="T392" s="31" t="str">
        <f t="shared" si="58"/>
        <v/>
      </c>
    </row>
    <row r="393" spans="1:20" x14ac:dyDescent="0.25">
      <c r="A393" s="27"/>
      <c r="B393" s="28"/>
      <c r="C393" s="28"/>
      <c r="D393" s="29"/>
      <c r="E393" s="30"/>
      <c r="F393" s="30"/>
      <c r="G393" s="29"/>
      <c r="H393" s="27"/>
      <c r="I393" s="27"/>
      <c r="J393" s="27"/>
      <c r="K393" s="27"/>
      <c r="L393" s="31" t="str">
        <f t="shared" si="53"/>
        <v/>
      </c>
      <c r="M393" s="31" t="str">
        <f t="shared" si="54"/>
        <v/>
      </c>
      <c r="N393" s="31" t="str">
        <f t="shared" si="55"/>
        <v/>
      </c>
      <c r="O393" s="32" t="str">
        <f>IF(AND(A393="",B393=""), "",IF(I393&gt;0, I393+LOOKUP(N393,'Adjustment Factors'!$B$7:$B$25,'Adjustment Factors'!$C$7:$C$25),IF(OR(C393="B", C393= "S"), 'Adjustment Factors'!$C$28,IF(C393="H", 'Adjustment Factors'!$C$29,"Sex Req'd"))))</f>
        <v/>
      </c>
      <c r="P393" s="31" t="str">
        <f t="shared" si="56"/>
        <v/>
      </c>
      <c r="Q393" s="32" t="str">
        <f>IF(OR(AND(A393="",B393=""),C393="",J393="" ), "",ROUND((((J393-(IF(I393&gt;0, I393,IF(OR(C393="B", C393= "S"), 'Adjustment Factors'!$C$28,IF(C393="H", 'Adjustment Factors'!$C$29,"Sex Req'd")))))/L393)*205)+IF(I393&gt;0, I393,IF(OR(C393="B", C393= "S"), 'Adjustment Factors'!$C$28,IF(C393="H", 'Adjustment Factors'!$C$29,"Sex Req'd")))+IF(OR(C393="B",C393="S"),LOOKUP(N393,'Adjustment Factors'!$B$7:$B$25,'Adjustment Factors'!$D$7:$D$25),IF(C393="H",LOOKUP(N393,'Adjustment Factors'!$B$7:$B$25,'Adjustment Factors'!$E$7:$E$25),"")),0))</f>
        <v/>
      </c>
      <c r="R393" s="31" t="str">
        <f t="shared" si="57"/>
        <v/>
      </c>
      <c r="S393" s="32" t="str">
        <f t="shared" si="52"/>
        <v/>
      </c>
      <c r="T393" s="31" t="str">
        <f t="shared" si="58"/>
        <v/>
      </c>
    </row>
    <row r="394" spans="1:20" x14ac:dyDescent="0.25">
      <c r="A394" s="27"/>
      <c r="B394" s="28"/>
      <c r="C394" s="28"/>
      <c r="D394" s="29"/>
      <c r="E394" s="30"/>
      <c r="F394" s="30"/>
      <c r="G394" s="29"/>
      <c r="H394" s="27"/>
      <c r="I394" s="27"/>
      <c r="J394" s="27"/>
      <c r="K394" s="27"/>
      <c r="L394" s="31" t="str">
        <f t="shared" si="53"/>
        <v/>
      </c>
      <c r="M394" s="31" t="str">
        <f t="shared" si="54"/>
        <v/>
      </c>
      <c r="N394" s="31" t="str">
        <f t="shared" si="55"/>
        <v/>
      </c>
      <c r="O394" s="32" t="str">
        <f>IF(AND(A394="",B394=""), "",IF(I394&gt;0, I394+LOOKUP(N394,'Adjustment Factors'!$B$7:$B$25,'Adjustment Factors'!$C$7:$C$25),IF(OR(C394="B", C394= "S"), 'Adjustment Factors'!$C$28,IF(C394="H", 'Adjustment Factors'!$C$29,"Sex Req'd"))))</f>
        <v/>
      </c>
      <c r="P394" s="31" t="str">
        <f t="shared" si="56"/>
        <v/>
      </c>
      <c r="Q394" s="32" t="str">
        <f>IF(OR(AND(A394="",B394=""),C394="",J394="" ), "",ROUND((((J394-(IF(I394&gt;0, I394,IF(OR(C394="B", C394= "S"), 'Adjustment Factors'!$C$28,IF(C394="H", 'Adjustment Factors'!$C$29,"Sex Req'd")))))/L394)*205)+IF(I394&gt;0, I394,IF(OR(C394="B", C394= "S"), 'Adjustment Factors'!$C$28,IF(C394="H", 'Adjustment Factors'!$C$29,"Sex Req'd")))+IF(OR(C394="B",C394="S"),LOOKUP(N394,'Adjustment Factors'!$B$7:$B$25,'Adjustment Factors'!$D$7:$D$25),IF(C394="H",LOOKUP(N394,'Adjustment Factors'!$B$7:$B$25,'Adjustment Factors'!$E$7:$E$25),"")),0))</f>
        <v/>
      </c>
      <c r="R394" s="31" t="str">
        <f t="shared" si="57"/>
        <v/>
      </c>
      <c r="S394" s="32" t="str">
        <f t="shared" si="52"/>
        <v/>
      </c>
      <c r="T394" s="31" t="str">
        <f t="shared" si="58"/>
        <v/>
      </c>
    </row>
    <row r="395" spans="1:20" x14ac:dyDescent="0.25">
      <c r="A395" s="27"/>
      <c r="B395" s="28"/>
      <c r="C395" s="28"/>
      <c r="D395" s="29"/>
      <c r="E395" s="30"/>
      <c r="F395" s="30"/>
      <c r="G395" s="29"/>
      <c r="H395" s="27"/>
      <c r="I395" s="27"/>
      <c r="J395" s="27"/>
      <c r="K395" s="27"/>
      <c r="L395" s="31" t="str">
        <f t="shared" si="53"/>
        <v/>
      </c>
      <c r="M395" s="31" t="str">
        <f t="shared" si="54"/>
        <v/>
      </c>
      <c r="N395" s="31" t="str">
        <f t="shared" si="55"/>
        <v/>
      </c>
      <c r="O395" s="32" t="str">
        <f>IF(AND(A395="",B395=""), "",IF(I395&gt;0, I395+LOOKUP(N395,'Adjustment Factors'!$B$7:$B$25,'Adjustment Factors'!$C$7:$C$25),IF(OR(C395="B", C395= "S"), 'Adjustment Factors'!$C$28,IF(C395="H", 'Adjustment Factors'!$C$29,"Sex Req'd"))))</f>
        <v/>
      </c>
      <c r="P395" s="31" t="str">
        <f t="shared" si="56"/>
        <v/>
      </c>
      <c r="Q395" s="32" t="str">
        <f>IF(OR(AND(A395="",B395=""),C395="",J395="" ), "",ROUND((((J395-(IF(I395&gt;0, I395,IF(OR(C395="B", C395= "S"), 'Adjustment Factors'!$C$28,IF(C395="H", 'Adjustment Factors'!$C$29,"Sex Req'd")))))/L395)*205)+IF(I395&gt;0, I395,IF(OR(C395="B", C395= "S"), 'Adjustment Factors'!$C$28,IF(C395="H", 'Adjustment Factors'!$C$29,"Sex Req'd")))+IF(OR(C395="B",C395="S"),LOOKUP(N395,'Adjustment Factors'!$B$7:$B$25,'Adjustment Factors'!$D$7:$D$25),IF(C395="H",LOOKUP(N395,'Adjustment Factors'!$B$7:$B$25,'Adjustment Factors'!$E$7:$E$25),"")),0))</f>
        <v/>
      </c>
      <c r="R395" s="31" t="str">
        <f t="shared" si="57"/>
        <v/>
      </c>
      <c r="S395" s="32" t="str">
        <f t="shared" si="52"/>
        <v/>
      </c>
      <c r="T395" s="31" t="str">
        <f t="shared" si="58"/>
        <v/>
      </c>
    </row>
    <row r="396" spans="1:20" x14ac:dyDescent="0.25">
      <c r="A396" s="27"/>
      <c r="B396" s="28"/>
      <c r="C396" s="28"/>
      <c r="D396" s="29"/>
      <c r="E396" s="30"/>
      <c r="F396" s="30"/>
      <c r="G396" s="29"/>
      <c r="H396" s="27"/>
      <c r="I396" s="27"/>
      <c r="J396" s="27"/>
      <c r="K396" s="27"/>
      <c r="L396" s="31" t="str">
        <f t="shared" si="53"/>
        <v/>
      </c>
      <c r="M396" s="31" t="str">
        <f t="shared" si="54"/>
        <v/>
      </c>
      <c r="N396" s="31" t="str">
        <f t="shared" si="55"/>
        <v/>
      </c>
      <c r="O396" s="32" t="str">
        <f>IF(AND(A396="",B396=""), "",IF(I396&gt;0, I396+LOOKUP(N396,'Adjustment Factors'!$B$7:$B$25,'Adjustment Factors'!$C$7:$C$25),IF(OR(C396="B", C396= "S"), 'Adjustment Factors'!$C$28,IF(C396="H", 'Adjustment Factors'!$C$29,"Sex Req'd"))))</f>
        <v/>
      </c>
      <c r="P396" s="31" t="str">
        <f t="shared" si="56"/>
        <v/>
      </c>
      <c r="Q396" s="32" t="str">
        <f>IF(OR(AND(A396="",B396=""),C396="",J396="" ), "",ROUND((((J396-(IF(I396&gt;0, I396,IF(OR(C396="B", C396= "S"), 'Adjustment Factors'!$C$28,IF(C396="H", 'Adjustment Factors'!$C$29,"Sex Req'd")))))/L396)*205)+IF(I396&gt;0, I396,IF(OR(C396="B", C396= "S"), 'Adjustment Factors'!$C$28,IF(C396="H", 'Adjustment Factors'!$C$29,"Sex Req'd")))+IF(OR(C396="B",C396="S"),LOOKUP(N396,'Adjustment Factors'!$B$7:$B$25,'Adjustment Factors'!$D$7:$D$25),IF(C396="H",LOOKUP(N396,'Adjustment Factors'!$B$7:$B$25,'Adjustment Factors'!$E$7:$E$25),"")),0))</f>
        <v/>
      </c>
      <c r="R396" s="31" t="str">
        <f t="shared" si="57"/>
        <v/>
      </c>
      <c r="S396" s="32" t="str">
        <f t="shared" si="52"/>
        <v/>
      </c>
      <c r="T396" s="31" t="str">
        <f t="shared" si="58"/>
        <v/>
      </c>
    </row>
    <row r="397" spans="1:20" x14ac:dyDescent="0.25">
      <c r="A397" s="27"/>
      <c r="B397" s="28"/>
      <c r="C397" s="28"/>
      <c r="D397" s="29"/>
      <c r="E397" s="30"/>
      <c r="F397" s="30"/>
      <c r="G397" s="29"/>
      <c r="H397" s="27"/>
      <c r="I397" s="27"/>
      <c r="J397" s="27"/>
      <c r="K397" s="27"/>
      <c r="L397" s="31" t="str">
        <f t="shared" si="53"/>
        <v/>
      </c>
      <c r="M397" s="31" t="str">
        <f t="shared" si="54"/>
        <v/>
      </c>
      <c r="N397" s="31" t="str">
        <f t="shared" si="55"/>
        <v/>
      </c>
      <c r="O397" s="32" t="str">
        <f>IF(AND(A397="",B397=""), "",IF(I397&gt;0, I397+LOOKUP(N397,'Adjustment Factors'!$B$7:$B$25,'Adjustment Factors'!$C$7:$C$25),IF(OR(C397="B", C397= "S"), 'Adjustment Factors'!$C$28,IF(C397="H", 'Adjustment Factors'!$C$29,"Sex Req'd"))))</f>
        <v/>
      </c>
      <c r="P397" s="31" t="str">
        <f t="shared" si="56"/>
        <v/>
      </c>
      <c r="Q397" s="32" t="str">
        <f>IF(OR(AND(A397="",B397=""),C397="",J397="" ), "",ROUND((((J397-(IF(I397&gt;0, I397,IF(OR(C397="B", C397= "S"), 'Adjustment Factors'!$C$28,IF(C397="H", 'Adjustment Factors'!$C$29,"Sex Req'd")))))/L397)*205)+IF(I397&gt;0, I397,IF(OR(C397="B", C397= "S"), 'Adjustment Factors'!$C$28,IF(C397="H", 'Adjustment Factors'!$C$29,"Sex Req'd")))+IF(OR(C397="B",C397="S"),LOOKUP(N397,'Adjustment Factors'!$B$7:$B$25,'Adjustment Factors'!$D$7:$D$25),IF(C397="H",LOOKUP(N397,'Adjustment Factors'!$B$7:$B$25,'Adjustment Factors'!$E$7:$E$25),"")),0))</f>
        <v/>
      </c>
      <c r="R397" s="31" t="str">
        <f t="shared" si="57"/>
        <v/>
      </c>
      <c r="S397" s="32" t="str">
        <f t="shared" si="52"/>
        <v/>
      </c>
      <c r="T397" s="31" t="str">
        <f t="shared" si="58"/>
        <v/>
      </c>
    </row>
    <row r="398" spans="1:20" x14ac:dyDescent="0.25">
      <c r="A398" s="27"/>
      <c r="B398" s="28"/>
      <c r="C398" s="28"/>
      <c r="D398" s="29"/>
      <c r="E398" s="30"/>
      <c r="F398" s="30"/>
      <c r="G398" s="29"/>
      <c r="H398" s="27"/>
      <c r="I398" s="27"/>
      <c r="J398" s="27"/>
      <c r="K398" s="27"/>
      <c r="L398" s="31" t="str">
        <f t="shared" si="53"/>
        <v/>
      </c>
      <c r="M398" s="31" t="str">
        <f t="shared" si="54"/>
        <v/>
      </c>
      <c r="N398" s="31" t="str">
        <f t="shared" si="55"/>
        <v/>
      </c>
      <c r="O398" s="32" t="str">
        <f>IF(AND(A398="",B398=""), "",IF(I398&gt;0, I398+LOOKUP(N398,'Adjustment Factors'!$B$7:$B$25,'Adjustment Factors'!$C$7:$C$25),IF(OR(C398="B", C398= "S"), 'Adjustment Factors'!$C$28,IF(C398="H", 'Adjustment Factors'!$C$29,"Sex Req'd"))))</f>
        <v/>
      </c>
      <c r="P398" s="31" t="str">
        <f t="shared" si="56"/>
        <v/>
      </c>
      <c r="Q398" s="32" t="str">
        <f>IF(OR(AND(A398="",B398=""),C398="",J398="" ), "",ROUND((((J398-(IF(I398&gt;0, I398,IF(OR(C398="B", C398= "S"), 'Adjustment Factors'!$C$28,IF(C398="H", 'Adjustment Factors'!$C$29,"Sex Req'd")))))/L398)*205)+IF(I398&gt;0, I398,IF(OR(C398="B", C398= "S"), 'Adjustment Factors'!$C$28,IF(C398="H", 'Adjustment Factors'!$C$29,"Sex Req'd")))+IF(OR(C398="B",C398="S"),LOOKUP(N398,'Adjustment Factors'!$B$7:$B$25,'Adjustment Factors'!$D$7:$D$25),IF(C398="H",LOOKUP(N398,'Adjustment Factors'!$B$7:$B$25,'Adjustment Factors'!$E$7:$E$25),"")),0))</f>
        <v/>
      </c>
      <c r="R398" s="31" t="str">
        <f t="shared" si="57"/>
        <v/>
      </c>
      <c r="S398" s="32" t="str">
        <f t="shared" si="52"/>
        <v/>
      </c>
      <c r="T398" s="31" t="str">
        <f t="shared" si="58"/>
        <v/>
      </c>
    </row>
    <row r="399" spans="1:20" x14ac:dyDescent="0.25">
      <c r="A399" s="27"/>
      <c r="B399" s="28"/>
      <c r="C399" s="28"/>
      <c r="D399" s="29"/>
      <c r="E399" s="30"/>
      <c r="F399" s="30"/>
      <c r="G399" s="29"/>
      <c r="H399" s="27"/>
      <c r="I399" s="27"/>
      <c r="J399" s="27"/>
      <c r="K399" s="27"/>
      <c r="L399" s="31" t="str">
        <f t="shared" si="53"/>
        <v/>
      </c>
      <c r="M399" s="31" t="str">
        <f t="shared" si="54"/>
        <v/>
      </c>
      <c r="N399" s="31" t="str">
        <f t="shared" si="55"/>
        <v/>
      </c>
      <c r="O399" s="32" t="str">
        <f>IF(AND(A399="",B399=""), "",IF(I399&gt;0, I399+LOOKUP(N399,'Adjustment Factors'!$B$7:$B$25,'Adjustment Factors'!$C$7:$C$25),IF(OR(C399="B", C399= "S"), 'Adjustment Factors'!$C$28,IF(C399="H", 'Adjustment Factors'!$C$29,"Sex Req'd"))))</f>
        <v/>
      </c>
      <c r="P399" s="31" t="str">
        <f t="shared" si="56"/>
        <v/>
      </c>
      <c r="Q399" s="32" t="str">
        <f>IF(OR(AND(A399="",B399=""),C399="",J399="" ), "",ROUND((((J399-(IF(I399&gt;0, I399,IF(OR(C399="B", C399= "S"), 'Adjustment Factors'!$C$28,IF(C399="H", 'Adjustment Factors'!$C$29,"Sex Req'd")))))/L399)*205)+IF(I399&gt;0, I399,IF(OR(C399="B", C399= "S"), 'Adjustment Factors'!$C$28,IF(C399="H", 'Adjustment Factors'!$C$29,"Sex Req'd")))+IF(OR(C399="B",C399="S"),LOOKUP(N399,'Adjustment Factors'!$B$7:$B$25,'Adjustment Factors'!$D$7:$D$25),IF(C399="H",LOOKUP(N399,'Adjustment Factors'!$B$7:$B$25,'Adjustment Factors'!$E$7:$E$25),"")),0))</f>
        <v/>
      </c>
      <c r="R399" s="31" t="str">
        <f t="shared" si="57"/>
        <v/>
      </c>
      <c r="S399" s="32" t="str">
        <f t="shared" si="52"/>
        <v/>
      </c>
      <c r="T399" s="31" t="str">
        <f t="shared" si="58"/>
        <v/>
      </c>
    </row>
    <row r="400" spans="1:20" x14ac:dyDescent="0.25">
      <c r="A400" s="27"/>
      <c r="B400" s="28"/>
      <c r="C400" s="28"/>
      <c r="D400" s="29"/>
      <c r="E400" s="30"/>
      <c r="F400" s="30"/>
      <c r="G400" s="29"/>
      <c r="H400" s="27"/>
      <c r="I400" s="27"/>
      <c r="J400" s="27"/>
      <c r="K400" s="27"/>
      <c r="L400" s="31" t="str">
        <f t="shared" si="53"/>
        <v/>
      </c>
      <c r="M400" s="31" t="str">
        <f t="shared" si="54"/>
        <v/>
      </c>
      <c r="N400" s="31" t="str">
        <f t="shared" si="55"/>
        <v/>
      </c>
      <c r="O400" s="32" t="str">
        <f>IF(AND(A400="",B400=""), "",IF(I400&gt;0, I400+LOOKUP(N400,'Adjustment Factors'!$B$7:$B$25,'Adjustment Factors'!$C$7:$C$25),IF(OR(C400="B", C400= "S"), 'Adjustment Factors'!$C$28,IF(C400="H", 'Adjustment Factors'!$C$29,"Sex Req'd"))))</f>
        <v/>
      </c>
      <c r="P400" s="31" t="str">
        <f t="shared" si="56"/>
        <v/>
      </c>
      <c r="Q400" s="32" t="str">
        <f>IF(OR(AND(A400="",B400=""),C400="",J400="" ), "",ROUND((((J400-(IF(I400&gt;0, I400,IF(OR(C400="B", C400= "S"), 'Adjustment Factors'!$C$28,IF(C400="H", 'Adjustment Factors'!$C$29,"Sex Req'd")))))/L400)*205)+IF(I400&gt;0, I400,IF(OR(C400="B", C400= "S"), 'Adjustment Factors'!$C$28,IF(C400="H", 'Adjustment Factors'!$C$29,"Sex Req'd")))+IF(OR(C400="B",C400="S"),LOOKUP(N400,'Adjustment Factors'!$B$7:$B$25,'Adjustment Factors'!$D$7:$D$25),IF(C400="H",LOOKUP(N400,'Adjustment Factors'!$B$7:$B$25,'Adjustment Factors'!$E$7:$E$25),"")),0))</f>
        <v/>
      </c>
      <c r="R400" s="31" t="str">
        <f t="shared" si="57"/>
        <v/>
      </c>
      <c r="S400" s="32" t="str">
        <f t="shared" si="52"/>
        <v/>
      </c>
      <c r="T400" s="31" t="str">
        <f t="shared" si="58"/>
        <v/>
      </c>
    </row>
    <row r="401" spans="1:20" x14ac:dyDescent="0.25">
      <c r="A401" s="27"/>
      <c r="B401" s="28"/>
      <c r="C401" s="28"/>
      <c r="D401" s="29"/>
      <c r="E401" s="30"/>
      <c r="F401" s="30"/>
      <c r="G401" s="29"/>
      <c r="H401" s="27"/>
      <c r="I401" s="27"/>
      <c r="J401" s="27"/>
      <c r="K401" s="27"/>
      <c r="L401" s="31" t="str">
        <f t="shared" si="53"/>
        <v/>
      </c>
      <c r="M401" s="31" t="str">
        <f t="shared" si="54"/>
        <v/>
      </c>
      <c r="N401" s="31" t="str">
        <f t="shared" si="55"/>
        <v/>
      </c>
      <c r="O401" s="32" t="str">
        <f>IF(AND(A401="",B401=""), "",IF(I401&gt;0, I401+LOOKUP(N401,'Adjustment Factors'!$B$7:$B$25,'Adjustment Factors'!$C$7:$C$25),IF(OR(C401="B", C401= "S"), 'Adjustment Factors'!$C$28,IF(C401="H", 'Adjustment Factors'!$C$29,"Sex Req'd"))))</f>
        <v/>
      </c>
      <c r="P401" s="31" t="str">
        <f t="shared" si="56"/>
        <v/>
      </c>
      <c r="Q401" s="32" t="str">
        <f>IF(OR(AND(A401="",B401=""),C401="",J401="" ), "",ROUND((((J401-(IF(I401&gt;0, I401,IF(OR(C401="B", C401= "S"), 'Adjustment Factors'!$C$28,IF(C401="H", 'Adjustment Factors'!$C$29,"Sex Req'd")))))/L401)*205)+IF(I401&gt;0, I401,IF(OR(C401="B", C401= "S"), 'Adjustment Factors'!$C$28,IF(C401="H", 'Adjustment Factors'!$C$29,"Sex Req'd")))+IF(OR(C401="B",C401="S"),LOOKUP(N401,'Adjustment Factors'!$B$7:$B$25,'Adjustment Factors'!$D$7:$D$25),IF(C401="H",LOOKUP(N401,'Adjustment Factors'!$B$7:$B$25,'Adjustment Factors'!$E$7:$E$25),"")),0))</f>
        <v/>
      </c>
      <c r="R401" s="31" t="str">
        <f t="shared" si="57"/>
        <v/>
      </c>
      <c r="S401" s="32" t="str">
        <f t="shared" si="52"/>
        <v/>
      </c>
      <c r="T401" s="31" t="str">
        <f t="shared" si="58"/>
        <v/>
      </c>
    </row>
    <row r="402" spans="1:20" x14ac:dyDescent="0.25">
      <c r="A402" s="27"/>
      <c r="B402" s="28"/>
      <c r="C402" s="28"/>
      <c r="D402" s="29"/>
      <c r="E402" s="30"/>
      <c r="F402" s="30"/>
      <c r="G402" s="29"/>
      <c r="H402" s="27"/>
      <c r="I402" s="27"/>
      <c r="J402" s="27"/>
      <c r="K402" s="27"/>
      <c r="L402" s="31" t="str">
        <f t="shared" si="53"/>
        <v/>
      </c>
      <c r="M402" s="31" t="str">
        <f t="shared" si="54"/>
        <v/>
      </c>
      <c r="N402" s="31" t="str">
        <f t="shared" si="55"/>
        <v/>
      </c>
      <c r="O402" s="32" t="str">
        <f>IF(AND(A402="",B402=""), "",IF(I402&gt;0, I402+LOOKUP(N402,'Adjustment Factors'!$B$7:$B$25,'Adjustment Factors'!$C$7:$C$25),IF(OR(C402="B", C402= "S"), 'Adjustment Factors'!$C$28,IF(C402="H", 'Adjustment Factors'!$C$29,"Sex Req'd"))))</f>
        <v/>
      </c>
      <c r="P402" s="31" t="str">
        <f t="shared" si="56"/>
        <v/>
      </c>
      <c r="Q402" s="32" t="str">
        <f>IF(OR(AND(A402="",B402=""),C402="",J402="" ), "",ROUND((((J402-(IF(I402&gt;0, I402,IF(OR(C402="B", C402= "S"), 'Adjustment Factors'!$C$28,IF(C402="H", 'Adjustment Factors'!$C$29,"Sex Req'd")))))/L402)*205)+IF(I402&gt;0, I402,IF(OR(C402="B", C402= "S"), 'Adjustment Factors'!$C$28,IF(C402="H", 'Adjustment Factors'!$C$29,"Sex Req'd")))+IF(OR(C402="B",C402="S"),LOOKUP(N402,'Adjustment Factors'!$B$7:$B$25,'Adjustment Factors'!$D$7:$D$25),IF(C402="H",LOOKUP(N402,'Adjustment Factors'!$B$7:$B$25,'Adjustment Factors'!$E$7:$E$25),"")),0))</f>
        <v/>
      </c>
      <c r="R402" s="31" t="str">
        <f t="shared" si="57"/>
        <v/>
      </c>
      <c r="S402" s="32" t="str">
        <f t="shared" si="52"/>
        <v/>
      </c>
      <c r="T402" s="31" t="str">
        <f t="shared" si="58"/>
        <v/>
      </c>
    </row>
    <row r="403" spans="1:20" x14ac:dyDescent="0.25">
      <c r="A403" s="27"/>
      <c r="B403" s="28"/>
      <c r="C403" s="28"/>
      <c r="D403" s="29"/>
      <c r="E403" s="30"/>
      <c r="F403" s="30"/>
      <c r="G403" s="29"/>
      <c r="H403" s="27"/>
      <c r="I403" s="27"/>
      <c r="J403" s="27"/>
      <c r="K403" s="27"/>
      <c r="L403" s="31" t="str">
        <f t="shared" si="53"/>
        <v/>
      </c>
      <c r="M403" s="31" t="str">
        <f t="shared" si="54"/>
        <v/>
      </c>
      <c r="N403" s="31" t="str">
        <f t="shared" si="55"/>
        <v/>
      </c>
      <c r="O403" s="32" t="str">
        <f>IF(AND(A403="",B403=""), "",IF(I403&gt;0, I403+LOOKUP(N403,'Adjustment Factors'!$B$7:$B$25,'Adjustment Factors'!$C$7:$C$25),IF(OR(C403="B", C403= "S"), 'Adjustment Factors'!$C$28,IF(C403="H", 'Adjustment Factors'!$C$29,"Sex Req'd"))))</f>
        <v/>
      </c>
      <c r="P403" s="31" t="str">
        <f t="shared" si="56"/>
        <v/>
      </c>
      <c r="Q403" s="32" t="str">
        <f>IF(OR(AND(A403="",B403=""),C403="",J403="" ), "",ROUND((((J403-(IF(I403&gt;0, I403,IF(OR(C403="B", C403= "S"), 'Adjustment Factors'!$C$28,IF(C403="H", 'Adjustment Factors'!$C$29,"Sex Req'd")))))/L403)*205)+IF(I403&gt;0, I403,IF(OR(C403="B", C403= "S"), 'Adjustment Factors'!$C$28,IF(C403="H", 'Adjustment Factors'!$C$29,"Sex Req'd")))+IF(OR(C403="B",C403="S"),LOOKUP(N403,'Adjustment Factors'!$B$7:$B$25,'Adjustment Factors'!$D$7:$D$25),IF(C403="H",LOOKUP(N403,'Adjustment Factors'!$B$7:$B$25,'Adjustment Factors'!$E$7:$E$25),"")),0))</f>
        <v/>
      </c>
      <c r="R403" s="31" t="str">
        <f t="shared" si="57"/>
        <v/>
      </c>
      <c r="S403" s="32" t="str">
        <f t="shared" si="52"/>
        <v/>
      </c>
      <c r="T403" s="31" t="str">
        <f t="shared" si="58"/>
        <v/>
      </c>
    </row>
    <row r="404" spans="1:20" x14ac:dyDescent="0.25">
      <c r="A404" s="27"/>
      <c r="B404" s="28"/>
      <c r="C404" s="28"/>
      <c r="D404" s="29"/>
      <c r="E404" s="30"/>
      <c r="F404" s="30"/>
      <c r="G404" s="29"/>
      <c r="H404" s="27"/>
      <c r="I404" s="27"/>
      <c r="J404" s="27"/>
      <c r="K404" s="27"/>
      <c r="L404" s="31" t="str">
        <f t="shared" si="53"/>
        <v/>
      </c>
      <c r="M404" s="31" t="str">
        <f t="shared" si="54"/>
        <v/>
      </c>
      <c r="N404" s="31" t="str">
        <f t="shared" si="55"/>
        <v/>
      </c>
      <c r="O404" s="32" t="str">
        <f>IF(AND(A404="",B404=""), "",IF(I404&gt;0, I404+LOOKUP(N404,'Adjustment Factors'!$B$7:$B$25,'Adjustment Factors'!$C$7:$C$25),IF(OR(C404="B", C404= "S"), 'Adjustment Factors'!$C$28,IF(C404="H", 'Adjustment Factors'!$C$29,"Sex Req'd"))))</f>
        <v/>
      </c>
      <c r="P404" s="31" t="str">
        <f t="shared" si="56"/>
        <v/>
      </c>
      <c r="Q404" s="32" t="str">
        <f>IF(OR(AND(A404="",B404=""),C404="",J404="" ), "",ROUND((((J404-(IF(I404&gt;0, I404,IF(OR(C404="B", C404= "S"), 'Adjustment Factors'!$C$28,IF(C404="H", 'Adjustment Factors'!$C$29,"Sex Req'd")))))/L404)*205)+IF(I404&gt;0, I404,IF(OR(C404="B", C404= "S"), 'Adjustment Factors'!$C$28,IF(C404="H", 'Adjustment Factors'!$C$29,"Sex Req'd")))+IF(OR(C404="B",C404="S"),LOOKUP(N404,'Adjustment Factors'!$B$7:$B$25,'Adjustment Factors'!$D$7:$D$25),IF(C404="H",LOOKUP(N404,'Adjustment Factors'!$B$7:$B$25,'Adjustment Factors'!$E$7:$E$25),"")),0))</f>
        <v/>
      </c>
      <c r="R404" s="31" t="str">
        <f t="shared" si="57"/>
        <v/>
      </c>
      <c r="S404" s="32" t="str">
        <f t="shared" si="52"/>
        <v/>
      </c>
      <c r="T404" s="31" t="str">
        <f t="shared" si="58"/>
        <v/>
      </c>
    </row>
    <row r="405" spans="1:20" x14ac:dyDescent="0.25">
      <c r="A405" s="27"/>
      <c r="B405" s="28"/>
      <c r="C405" s="28"/>
      <c r="D405" s="29"/>
      <c r="E405" s="30"/>
      <c r="F405" s="30"/>
      <c r="G405" s="29"/>
      <c r="H405" s="27"/>
      <c r="I405" s="27"/>
      <c r="J405" s="27"/>
      <c r="K405" s="27"/>
      <c r="L405" s="31" t="str">
        <f t="shared" si="53"/>
        <v/>
      </c>
      <c r="M405" s="31" t="str">
        <f t="shared" si="54"/>
        <v/>
      </c>
      <c r="N405" s="31" t="str">
        <f t="shared" si="55"/>
        <v/>
      </c>
      <c r="O405" s="32" t="str">
        <f>IF(AND(A405="",B405=""), "",IF(I405&gt;0, I405+LOOKUP(N405,'Adjustment Factors'!$B$7:$B$25,'Adjustment Factors'!$C$7:$C$25),IF(OR(C405="B", C405= "S"), 'Adjustment Factors'!$C$28,IF(C405="H", 'Adjustment Factors'!$C$29,"Sex Req'd"))))</f>
        <v/>
      </c>
      <c r="P405" s="31" t="str">
        <f t="shared" si="56"/>
        <v/>
      </c>
      <c r="Q405" s="32" t="str">
        <f>IF(OR(AND(A405="",B405=""),C405="",J405="" ), "",ROUND((((J405-(IF(I405&gt;0, I405,IF(OR(C405="B", C405= "S"), 'Adjustment Factors'!$C$28,IF(C405="H", 'Adjustment Factors'!$C$29,"Sex Req'd")))))/L405)*205)+IF(I405&gt;0, I405,IF(OR(C405="B", C405= "S"), 'Adjustment Factors'!$C$28,IF(C405="H", 'Adjustment Factors'!$C$29,"Sex Req'd")))+IF(OR(C405="B",C405="S"),LOOKUP(N405,'Adjustment Factors'!$B$7:$B$25,'Adjustment Factors'!$D$7:$D$25),IF(C405="H",LOOKUP(N405,'Adjustment Factors'!$B$7:$B$25,'Adjustment Factors'!$E$7:$E$25),"")),0))</f>
        <v/>
      </c>
      <c r="R405" s="31" t="str">
        <f t="shared" si="57"/>
        <v/>
      </c>
      <c r="S405" s="32" t="str">
        <f t="shared" si="52"/>
        <v/>
      </c>
      <c r="T405" s="31" t="str">
        <f t="shared" si="58"/>
        <v/>
      </c>
    </row>
    <row r="406" spans="1:20" x14ac:dyDescent="0.25">
      <c r="A406" s="27"/>
      <c r="B406" s="28"/>
      <c r="C406" s="28"/>
      <c r="D406" s="29"/>
      <c r="E406" s="30"/>
      <c r="F406" s="30"/>
      <c r="G406" s="29"/>
      <c r="H406" s="27"/>
      <c r="I406" s="27"/>
      <c r="J406" s="27"/>
      <c r="K406" s="27"/>
      <c r="L406" s="31" t="str">
        <f t="shared" si="53"/>
        <v/>
      </c>
      <c r="M406" s="31" t="str">
        <f t="shared" si="54"/>
        <v/>
      </c>
      <c r="N406" s="31" t="str">
        <f t="shared" si="55"/>
        <v/>
      </c>
      <c r="O406" s="32" t="str">
        <f>IF(AND(A406="",B406=""), "",IF(I406&gt;0, I406+LOOKUP(N406,'Adjustment Factors'!$B$7:$B$25,'Adjustment Factors'!$C$7:$C$25),IF(OR(C406="B", C406= "S"), 'Adjustment Factors'!$C$28,IF(C406="H", 'Adjustment Factors'!$C$29,"Sex Req'd"))))</f>
        <v/>
      </c>
      <c r="P406" s="31" t="str">
        <f t="shared" si="56"/>
        <v/>
      </c>
      <c r="Q406" s="32" t="str">
        <f>IF(OR(AND(A406="",B406=""),C406="",J406="" ), "",ROUND((((J406-(IF(I406&gt;0, I406,IF(OR(C406="B", C406= "S"), 'Adjustment Factors'!$C$28,IF(C406="H", 'Adjustment Factors'!$C$29,"Sex Req'd")))))/L406)*205)+IF(I406&gt;0, I406,IF(OR(C406="B", C406= "S"), 'Adjustment Factors'!$C$28,IF(C406="H", 'Adjustment Factors'!$C$29,"Sex Req'd")))+IF(OR(C406="B",C406="S"),LOOKUP(N406,'Adjustment Factors'!$B$7:$B$25,'Adjustment Factors'!$D$7:$D$25),IF(C406="H",LOOKUP(N406,'Adjustment Factors'!$B$7:$B$25,'Adjustment Factors'!$E$7:$E$25),"")),0))</f>
        <v/>
      </c>
      <c r="R406" s="31" t="str">
        <f t="shared" si="57"/>
        <v/>
      </c>
      <c r="S406" s="32" t="str">
        <f t="shared" si="52"/>
        <v/>
      </c>
      <c r="T406" s="31" t="str">
        <f t="shared" si="58"/>
        <v/>
      </c>
    </row>
    <row r="407" spans="1:20" x14ac:dyDescent="0.25">
      <c r="A407" s="27"/>
      <c r="B407" s="28"/>
      <c r="C407" s="28"/>
      <c r="D407" s="29"/>
      <c r="E407" s="30"/>
      <c r="F407" s="30"/>
      <c r="G407" s="29"/>
      <c r="H407" s="27"/>
      <c r="I407" s="27"/>
      <c r="J407" s="27"/>
      <c r="K407" s="27"/>
      <c r="L407" s="31" t="str">
        <f t="shared" si="53"/>
        <v/>
      </c>
      <c r="M407" s="31" t="str">
        <f t="shared" si="54"/>
        <v/>
      </c>
      <c r="N407" s="31" t="str">
        <f t="shared" si="55"/>
        <v/>
      </c>
      <c r="O407" s="32" t="str">
        <f>IF(AND(A407="",B407=""), "",IF(I407&gt;0, I407+LOOKUP(N407,'Adjustment Factors'!$B$7:$B$25,'Adjustment Factors'!$C$7:$C$25),IF(OR(C407="B", C407= "S"), 'Adjustment Factors'!$C$28,IF(C407="H", 'Adjustment Factors'!$C$29,"Sex Req'd"))))</f>
        <v/>
      </c>
      <c r="P407" s="31" t="str">
        <f t="shared" si="56"/>
        <v/>
      </c>
      <c r="Q407" s="32" t="str">
        <f>IF(OR(AND(A407="",B407=""),C407="",J407="" ), "",ROUND((((J407-(IF(I407&gt;0, I407,IF(OR(C407="B", C407= "S"), 'Adjustment Factors'!$C$28,IF(C407="H", 'Adjustment Factors'!$C$29,"Sex Req'd")))))/L407)*205)+IF(I407&gt;0, I407,IF(OR(C407="B", C407= "S"), 'Adjustment Factors'!$C$28,IF(C407="H", 'Adjustment Factors'!$C$29,"Sex Req'd")))+IF(OR(C407="B",C407="S"),LOOKUP(N407,'Adjustment Factors'!$B$7:$B$25,'Adjustment Factors'!$D$7:$D$25),IF(C407="H",LOOKUP(N407,'Adjustment Factors'!$B$7:$B$25,'Adjustment Factors'!$E$7:$E$25),"")),0))</f>
        <v/>
      </c>
      <c r="R407" s="31" t="str">
        <f t="shared" si="57"/>
        <v/>
      </c>
      <c r="S407" s="32" t="str">
        <f t="shared" ref="S407:S470" si="59">IF(OR(AND(A407="",B407=""),C407="",J407="", K407="" ), "",ROUND(((K407-J407)/($D$9-$D$8))*160+Q407,0))</f>
        <v/>
      </c>
      <c r="T407" s="31" t="str">
        <f t="shared" si="58"/>
        <v/>
      </c>
    </row>
    <row r="408" spans="1:20" x14ac:dyDescent="0.25">
      <c r="A408" s="27"/>
      <c r="B408" s="28"/>
      <c r="C408" s="28"/>
      <c r="D408" s="29"/>
      <c r="E408" s="30"/>
      <c r="F408" s="30"/>
      <c r="G408" s="29"/>
      <c r="H408" s="27"/>
      <c r="I408" s="27"/>
      <c r="J408" s="27"/>
      <c r="K408" s="27"/>
      <c r="L408" s="31" t="str">
        <f t="shared" si="53"/>
        <v/>
      </c>
      <c r="M408" s="31" t="str">
        <f t="shared" si="54"/>
        <v/>
      </c>
      <c r="N408" s="31" t="str">
        <f t="shared" si="55"/>
        <v/>
      </c>
      <c r="O408" s="32" t="str">
        <f>IF(AND(A408="",B408=""), "",IF(I408&gt;0, I408+LOOKUP(N408,'Adjustment Factors'!$B$7:$B$25,'Adjustment Factors'!$C$7:$C$25),IF(OR(C408="B", C408= "S"), 'Adjustment Factors'!$C$28,IF(C408="H", 'Adjustment Factors'!$C$29,"Sex Req'd"))))</f>
        <v/>
      </c>
      <c r="P408" s="31" t="str">
        <f t="shared" si="56"/>
        <v/>
      </c>
      <c r="Q408" s="32" t="str">
        <f>IF(OR(AND(A408="",B408=""),C408="",J408="" ), "",ROUND((((J408-(IF(I408&gt;0, I408,IF(OR(C408="B", C408= "S"), 'Adjustment Factors'!$C$28,IF(C408="H", 'Adjustment Factors'!$C$29,"Sex Req'd")))))/L408)*205)+IF(I408&gt;0, I408,IF(OR(C408="B", C408= "S"), 'Adjustment Factors'!$C$28,IF(C408="H", 'Adjustment Factors'!$C$29,"Sex Req'd")))+IF(OR(C408="B",C408="S"),LOOKUP(N408,'Adjustment Factors'!$B$7:$B$25,'Adjustment Factors'!$D$7:$D$25),IF(C408="H",LOOKUP(N408,'Adjustment Factors'!$B$7:$B$25,'Adjustment Factors'!$E$7:$E$25),"")),0))</f>
        <v/>
      </c>
      <c r="R408" s="31" t="str">
        <f t="shared" si="57"/>
        <v/>
      </c>
      <c r="S408" s="32" t="str">
        <f t="shared" si="59"/>
        <v/>
      </c>
      <c r="T408" s="31" t="str">
        <f t="shared" si="58"/>
        <v/>
      </c>
    </row>
    <row r="409" spans="1:20" x14ac:dyDescent="0.25">
      <c r="A409" s="27"/>
      <c r="B409" s="28"/>
      <c r="C409" s="28"/>
      <c r="D409" s="29"/>
      <c r="E409" s="30"/>
      <c r="F409" s="30"/>
      <c r="G409" s="29"/>
      <c r="H409" s="27"/>
      <c r="I409" s="27"/>
      <c r="J409" s="27"/>
      <c r="K409" s="27"/>
      <c r="L409" s="31" t="str">
        <f t="shared" si="53"/>
        <v/>
      </c>
      <c r="M409" s="31" t="str">
        <f t="shared" si="54"/>
        <v/>
      </c>
      <c r="N409" s="31" t="str">
        <f t="shared" si="55"/>
        <v/>
      </c>
      <c r="O409" s="32" t="str">
        <f>IF(AND(A409="",B409=""), "",IF(I409&gt;0, I409+LOOKUP(N409,'Adjustment Factors'!$B$7:$B$25,'Adjustment Factors'!$C$7:$C$25),IF(OR(C409="B", C409= "S"), 'Adjustment Factors'!$C$28,IF(C409="H", 'Adjustment Factors'!$C$29,"Sex Req'd"))))</f>
        <v/>
      </c>
      <c r="P409" s="31" t="str">
        <f t="shared" si="56"/>
        <v/>
      </c>
      <c r="Q409" s="32" t="str">
        <f>IF(OR(AND(A409="",B409=""),C409="",J409="" ), "",ROUND((((J409-(IF(I409&gt;0, I409,IF(OR(C409="B", C409= "S"), 'Adjustment Factors'!$C$28,IF(C409="H", 'Adjustment Factors'!$C$29,"Sex Req'd")))))/L409)*205)+IF(I409&gt;0, I409,IF(OR(C409="B", C409= "S"), 'Adjustment Factors'!$C$28,IF(C409="H", 'Adjustment Factors'!$C$29,"Sex Req'd")))+IF(OR(C409="B",C409="S"),LOOKUP(N409,'Adjustment Factors'!$B$7:$B$25,'Adjustment Factors'!$D$7:$D$25),IF(C409="H",LOOKUP(N409,'Adjustment Factors'!$B$7:$B$25,'Adjustment Factors'!$E$7:$E$25),"")),0))</f>
        <v/>
      </c>
      <c r="R409" s="31" t="str">
        <f t="shared" si="57"/>
        <v/>
      </c>
      <c r="S409" s="32" t="str">
        <f t="shared" si="59"/>
        <v/>
      </c>
      <c r="T409" s="31" t="str">
        <f t="shared" si="58"/>
        <v/>
      </c>
    </row>
    <row r="410" spans="1:20" x14ac:dyDescent="0.25">
      <c r="A410" s="27"/>
      <c r="B410" s="28"/>
      <c r="C410" s="28"/>
      <c r="D410" s="29"/>
      <c r="E410" s="30"/>
      <c r="F410" s="30"/>
      <c r="G410" s="29"/>
      <c r="H410" s="27"/>
      <c r="I410" s="27"/>
      <c r="J410" s="27"/>
      <c r="K410" s="27"/>
      <c r="L410" s="31" t="str">
        <f t="shared" si="53"/>
        <v/>
      </c>
      <c r="M410" s="31" t="str">
        <f t="shared" si="54"/>
        <v/>
      </c>
      <c r="N410" s="31" t="str">
        <f t="shared" si="55"/>
        <v/>
      </c>
      <c r="O410" s="32" t="str">
        <f>IF(AND(A410="",B410=""), "",IF(I410&gt;0, I410+LOOKUP(N410,'Adjustment Factors'!$B$7:$B$25,'Adjustment Factors'!$C$7:$C$25),IF(OR(C410="B", C410= "S"), 'Adjustment Factors'!$C$28,IF(C410="H", 'Adjustment Factors'!$C$29,"Sex Req'd"))))</f>
        <v/>
      </c>
      <c r="P410" s="31" t="str">
        <f t="shared" si="56"/>
        <v/>
      </c>
      <c r="Q410" s="32" t="str">
        <f>IF(OR(AND(A410="",B410=""),C410="",J410="" ), "",ROUND((((J410-(IF(I410&gt;0, I410,IF(OR(C410="B", C410= "S"), 'Adjustment Factors'!$C$28,IF(C410="H", 'Adjustment Factors'!$C$29,"Sex Req'd")))))/L410)*205)+IF(I410&gt;0, I410,IF(OR(C410="B", C410= "S"), 'Adjustment Factors'!$C$28,IF(C410="H", 'Adjustment Factors'!$C$29,"Sex Req'd")))+IF(OR(C410="B",C410="S"),LOOKUP(N410,'Adjustment Factors'!$B$7:$B$25,'Adjustment Factors'!$D$7:$D$25),IF(C410="H",LOOKUP(N410,'Adjustment Factors'!$B$7:$B$25,'Adjustment Factors'!$E$7:$E$25),"")),0))</f>
        <v/>
      </c>
      <c r="R410" s="31" t="str">
        <f t="shared" si="57"/>
        <v/>
      </c>
      <c r="S410" s="32" t="str">
        <f t="shared" si="59"/>
        <v/>
      </c>
      <c r="T410" s="31" t="str">
        <f t="shared" si="58"/>
        <v/>
      </c>
    </row>
    <row r="411" spans="1:20" x14ac:dyDescent="0.25">
      <c r="A411" s="27"/>
      <c r="B411" s="28"/>
      <c r="C411" s="28"/>
      <c r="D411" s="29"/>
      <c r="E411" s="30"/>
      <c r="F411" s="30"/>
      <c r="G411" s="29"/>
      <c r="H411" s="27"/>
      <c r="I411" s="27"/>
      <c r="J411" s="27"/>
      <c r="K411" s="27"/>
      <c r="L411" s="31" t="str">
        <f t="shared" si="53"/>
        <v/>
      </c>
      <c r="M411" s="31" t="str">
        <f t="shared" si="54"/>
        <v/>
      </c>
      <c r="N411" s="31" t="str">
        <f t="shared" si="55"/>
        <v/>
      </c>
      <c r="O411" s="32" t="str">
        <f>IF(AND(A411="",B411=""), "",IF(I411&gt;0, I411+LOOKUP(N411,'Adjustment Factors'!$B$7:$B$25,'Adjustment Factors'!$C$7:$C$25),IF(OR(C411="B", C411= "S"), 'Adjustment Factors'!$C$28,IF(C411="H", 'Adjustment Factors'!$C$29,"Sex Req'd"))))</f>
        <v/>
      </c>
      <c r="P411" s="31" t="str">
        <f t="shared" si="56"/>
        <v/>
      </c>
      <c r="Q411" s="32" t="str">
        <f>IF(OR(AND(A411="",B411=""),C411="",J411="" ), "",ROUND((((J411-(IF(I411&gt;0, I411,IF(OR(C411="B", C411= "S"), 'Adjustment Factors'!$C$28,IF(C411="H", 'Adjustment Factors'!$C$29,"Sex Req'd")))))/L411)*205)+IF(I411&gt;0, I411,IF(OR(C411="B", C411= "S"), 'Adjustment Factors'!$C$28,IF(C411="H", 'Adjustment Factors'!$C$29,"Sex Req'd")))+IF(OR(C411="B",C411="S"),LOOKUP(N411,'Adjustment Factors'!$B$7:$B$25,'Adjustment Factors'!$D$7:$D$25),IF(C411="H",LOOKUP(N411,'Adjustment Factors'!$B$7:$B$25,'Adjustment Factors'!$E$7:$E$25),"")),0))</f>
        <v/>
      </c>
      <c r="R411" s="31" t="str">
        <f t="shared" si="57"/>
        <v/>
      </c>
      <c r="S411" s="32" t="str">
        <f t="shared" si="59"/>
        <v/>
      </c>
      <c r="T411" s="31" t="str">
        <f t="shared" si="58"/>
        <v/>
      </c>
    </row>
    <row r="412" spans="1:20" x14ac:dyDescent="0.25">
      <c r="A412" s="27"/>
      <c r="B412" s="28"/>
      <c r="C412" s="28"/>
      <c r="D412" s="29"/>
      <c r="E412" s="30"/>
      <c r="F412" s="30"/>
      <c r="G412" s="29"/>
      <c r="H412" s="27"/>
      <c r="I412" s="27"/>
      <c r="J412" s="27"/>
      <c r="K412" s="27"/>
      <c r="L412" s="31" t="str">
        <f t="shared" si="53"/>
        <v/>
      </c>
      <c r="M412" s="31" t="str">
        <f t="shared" si="54"/>
        <v/>
      </c>
      <c r="N412" s="31" t="str">
        <f t="shared" si="55"/>
        <v/>
      </c>
      <c r="O412" s="32" t="str">
        <f>IF(AND(A412="",B412=""), "",IF(I412&gt;0, I412+LOOKUP(N412,'Adjustment Factors'!$B$7:$B$25,'Adjustment Factors'!$C$7:$C$25),IF(OR(C412="B", C412= "S"), 'Adjustment Factors'!$C$28,IF(C412="H", 'Adjustment Factors'!$C$29,"Sex Req'd"))))</f>
        <v/>
      </c>
      <c r="P412" s="31" t="str">
        <f t="shared" si="56"/>
        <v/>
      </c>
      <c r="Q412" s="32" t="str">
        <f>IF(OR(AND(A412="",B412=""),C412="",J412="" ), "",ROUND((((J412-(IF(I412&gt;0, I412,IF(OR(C412="B", C412= "S"), 'Adjustment Factors'!$C$28,IF(C412="H", 'Adjustment Factors'!$C$29,"Sex Req'd")))))/L412)*205)+IF(I412&gt;0, I412,IF(OR(C412="B", C412= "S"), 'Adjustment Factors'!$C$28,IF(C412="H", 'Adjustment Factors'!$C$29,"Sex Req'd")))+IF(OR(C412="B",C412="S"),LOOKUP(N412,'Adjustment Factors'!$B$7:$B$25,'Adjustment Factors'!$D$7:$D$25),IF(C412="H",LOOKUP(N412,'Adjustment Factors'!$B$7:$B$25,'Adjustment Factors'!$E$7:$E$25),"")),0))</f>
        <v/>
      </c>
      <c r="R412" s="31" t="str">
        <f t="shared" si="57"/>
        <v/>
      </c>
      <c r="S412" s="32" t="str">
        <f t="shared" si="59"/>
        <v/>
      </c>
      <c r="T412" s="31" t="str">
        <f t="shared" si="58"/>
        <v/>
      </c>
    </row>
    <row r="413" spans="1:20" x14ac:dyDescent="0.25">
      <c r="A413" s="27"/>
      <c r="B413" s="28"/>
      <c r="C413" s="28"/>
      <c r="D413" s="29"/>
      <c r="E413" s="30"/>
      <c r="F413" s="30"/>
      <c r="G413" s="29"/>
      <c r="H413" s="27"/>
      <c r="I413" s="27"/>
      <c r="J413" s="27"/>
      <c r="K413" s="27"/>
      <c r="L413" s="31" t="str">
        <f t="shared" si="53"/>
        <v/>
      </c>
      <c r="M413" s="31" t="str">
        <f t="shared" si="54"/>
        <v/>
      </c>
      <c r="N413" s="31" t="str">
        <f t="shared" si="55"/>
        <v/>
      </c>
      <c r="O413" s="32" t="str">
        <f>IF(AND(A413="",B413=""), "",IF(I413&gt;0, I413+LOOKUP(N413,'Adjustment Factors'!$B$7:$B$25,'Adjustment Factors'!$C$7:$C$25),IF(OR(C413="B", C413= "S"), 'Adjustment Factors'!$C$28,IF(C413="H", 'Adjustment Factors'!$C$29,"Sex Req'd"))))</f>
        <v/>
      </c>
      <c r="P413" s="31" t="str">
        <f t="shared" si="56"/>
        <v/>
      </c>
      <c r="Q413" s="32" t="str">
        <f>IF(OR(AND(A413="",B413=""),C413="",J413="" ), "",ROUND((((J413-(IF(I413&gt;0, I413,IF(OR(C413="B", C413= "S"), 'Adjustment Factors'!$C$28,IF(C413="H", 'Adjustment Factors'!$C$29,"Sex Req'd")))))/L413)*205)+IF(I413&gt;0, I413,IF(OR(C413="B", C413= "S"), 'Adjustment Factors'!$C$28,IF(C413="H", 'Adjustment Factors'!$C$29,"Sex Req'd")))+IF(OR(C413="B",C413="S"),LOOKUP(N413,'Adjustment Factors'!$B$7:$B$25,'Adjustment Factors'!$D$7:$D$25),IF(C413="H",LOOKUP(N413,'Adjustment Factors'!$B$7:$B$25,'Adjustment Factors'!$E$7:$E$25),"")),0))</f>
        <v/>
      </c>
      <c r="R413" s="31" t="str">
        <f t="shared" si="57"/>
        <v/>
      </c>
      <c r="S413" s="32" t="str">
        <f t="shared" si="59"/>
        <v/>
      </c>
      <c r="T413" s="31" t="str">
        <f t="shared" si="58"/>
        <v/>
      </c>
    </row>
    <row r="414" spans="1:20" x14ac:dyDescent="0.25">
      <c r="A414" s="27"/>
      <c r="B414" s="28"/>
      <c r="C414" s="28"/>
      <c r="D414" s="29"/>
      <c r="E414" s="30"/>
      <c r="F414" s="30"/>
      <c r="G414" s="29"/>
      <c r="H414" s="27"/>
      <c r="I414" s="27"/>
      <c r="J414" s="27"/>
      <c r="K414" s="27"/>
      <c r="L414" s="31" t="str">
        <f t="shared" si="53"/>
        <v/>
      </c>
      <c r="M414" s="31" t="str">
        <f t="shared" si="54"/>
        <v/>
      </c>
      <c r="N414" s="31" t="str">
        <f t="shared" si="55"/>
        <v/>
      </c>
      <c r="O414" s="32" t="str">
        <f>IF(AND(A414="",B414=""), "",IF(I414&gt;0, I414+LOOKUP(N414,'Adjustment Factors'!$B$7:$B$25,'Adjustment Factors'!$C$7:$C$25),IF(OR(C414="B", C414= "S"), 'Adjustment Factors'!$C$28,IF(C414="H", 'Adjustment Factors'!$C$29,"Sex Req'd"))))</f>
        <v/>
      </c>
      <c r="P414" s="31" t="str">
        <f t="shared" si="56"/>
        <v/>
      </c>
      <c r="Q414" s="32" t="str">
        <f>IF(OR(AND(A414="",B414=""),C414="",J414="" ), "",ROUND((((J414-(IF(I414&gt;0, I414,IF(OR(C414="B", C414= "S"), 'Adjustment Factors'!$C$28,IF(C414="H", 'Adjustment Factors'!$C$29,"Sex Req'd")))))/L414)*205)+IF(I414&gt;0, I414,IF(OR(C414="B", C414= "S"), 'Adjustment Factors'!$C$28,IF(C414="H", 'Adjustment Factors'!$C$29,"Sex Req'd")))+IF(OR(C414="B",C414="S"),LOOKUP(N414,'Adjustment Factors'!$B$7:$B$25,'Adjustment Factors'!$D$7:$D$25),IF(C414="H",LOOKUP(N414,'Adjustment Factors'!$B$7:$B$25,'Adjustment Factors'!$E$7:$E$25),"")),0))</f>
        <v/>
      </c>
      <c r="R414" s="31" t="str">
        <f t="shared" si="57"/>
        <v/>
      </c>
      <c r="S414" s="32" t="str">
        <f t="shared" si="59"/>
        <v/>
      </c>
      <c r="T414" s="31" t="str">
        <f t="shared" si="58"/>
        <v/>
      </c>
    </row>
    <row r="415" spans="1:20" x14ac:dyDescent="0.25">
      <c r="A415" s="27"/>
      <c r="B415" s="28"/>
      <c r="C415" s="28"/>
      <c r="D415" s="29"/>
      <c r="E415" s="30"/>
      <c r="F415" s="30"/>
      <c r="G415" s="29"/>
      <c r="H415" s="27"/>
      <c r="I415" s="27"/>
      <c r="J415" s="27"/>
      <c r="K415" s="27"/>
      <c r="L415" s="31" t="str">
        <f t="shared" si="53"/>
        <v/>
      </c>
      <c r="M415" s="31" t="str">
        <f t="shared" si="54"/>
        <v/>
      </c>
      <c r="N415" s="31" t="str">
        <f t="shared" si="55"/>
        <v/>
      </c>
      <c r="O415" s="32" t="str">
        <f>IF(AND(A415="",B415=""), "",IF(I415&gt;0, I415+LOOKUP(N415,'Adjustment Factors'!$B$7:$B$25,'Adjustment Factors'!$C$7:$C$25),IF(OR(C415="B", C415= "S"), 'Adjustment Factors'!$C$28,IF(C415="H", 'Adjustment Factors'!$C$29,"Sex Req'd"))))</f>
        <v/>
      </c>
      <c r="P415" s="31" t="str">
        <f t="shared" si="56"/>
        <v/>
      </c>
      <c r="Q415" s="32" t="str">
        <f>IF(OR(AND(A415="",B415=""),C415="",J415="" ), "",ROUND((((J415-(IF(I415&gt;0, I415,IF(OR(C415="B", C415= "S"), 'Adjustment Factors'!$C$28,IF(C415="H", 'Adjustment Factors'!$C$29,"Sex Req'd")))))/L415)*205)+IF(I415&gt;0, I415,IF(OR(C415="B", C415= "S"), 'Adjustment Factors'!$C$28,IF(C415="H", 'Adjustment Factors'!$C$29,"Sex Req'd")))+IF(OR(C415="B",C415="S"),LOOKUP(N415,'Adjustment Factors'!$B$7:$B$25,'Adjustment Factors'!$D$7:$D$25),IF(C415="H",LOOKUP(N415,'Adjustment Factors'!$B$7:$B$25,'Adjustment Factors'!$E$7:$E$25),"")),0))</f>
        <v/>
      </c>
      <c r="R415" s="31" t="str">
        <f t="shared" si="57"/>
        <v/>
      </c>
      <c r="S415" s="32" t="str">
        <f t="shared" si="59"/>
        <v/>
      </c>
      <c r="T415" s="31" t="str">
        <f t="shared" si="58"/>
        <v/>
      </c>
    </row>
    <row r="416" spans="1:20" x14ac:dyDescent="0.25">
      <c r="A416" s="27"/>
      <c r="B416" s="28"/>
      <c r="C416" s="28"/>
      <c r="D416" s="29"/>
      <c r="E416" s="30"/>
      <c r="F416" s="30"/>
      <c r="G416" s="29"/>
      <c r="H416" s="27"/>
      <c r="I416" s="27"/>
      <c r="J416" s="27"/>
      <c r="K416" s="27"/>
      <c r="L416" s="31" t="str">
        <f t="shared" si="53"/>
        <v/>
      </c>
      <c r="M416" s="31" t="str">
        <f t="shared" si="54"/>
        <v/>
      </c>
      <c r="N416" s="31" t="str">
        <f t="shared" si="55"/>
        <v/>
      </c>
      <c r="O416" s="32" t="str">
        <f>IF(AND(A416="",B416=""), "",IF(I416&gt;0, I416+LOOKUP(N416,'Adjustment Factors'!$B$7:$B$25,'Adjustment Factors'!$C$7:$C$25),IF(OR(C416="B", C416= "S"), 'Adjustment Factors'!$C$28,IF(C416="H", 'Adjustment Factors'!$C$29,"Sex Req'd"))))</f>
        <v/>
      </c>
      <c r="P416" s="31" t="str">
        <f t="shared" si="56"/>
        <v/>
      </c>
      <c r="Q416" s="32" t="str">
        <f>IF(OR(AND(A416="",B416=""),C416="",J416="" ), "",ROUND((((J416-(IF(I416&gt;0, I416,IF(OR(C416="B", C416= "S"), 'Adjustment Factors'!$C$28,IF(C416="H", 'Adjustment Factors'!$C$29,"Sex Req'd")))))/L416)*205)+IF(I416&gt;0, I416,IF(OR(C416="B", C416= "S"), 'Adjustment Factors'!$C$28,IF(C416="H", 'Adjustment Factors'!$C$29,"Sex Req'd")))+IF(OR(C416="B",C416="S"),LOOKUP(N416,'Adjustment Factors'!$B$7:$B$25,'Adjustment Factors'!$D$7:$D$25),IF(C416="H",LOOKUP(N416,'Adjustment Factors'!$B$7:$B$25,'Adjustment Factors'!$E$7:$E$25),"")),0))</f>
        <v/>
      </c>
      <c r="R416" s="31" t="str">
        <f t="shared" si="57"/>
        <v/>
      </c>
      <c r="S416" s="32" t="str">
        <f t="shared" si="59"/>
        <v/>
      </c>
      <c r="T416" s="31" t="str">
        <f t="shared" si="58"/>
        <v/>
      </c>
    </row>
    <row r="417" spans="1:20" x14ac:dyDescent="0.25">
      <c r="A417" s="27"/>
      <c r="B417" s="28"/>
      <c r="C417" s="28"/>
      <c r="D417" s="29"/>
      <c r="E417" s="30"/>
      <c r="F417" s="30"/>
      <c r="G417" s="29"/>
      <c r="H417" s="27"/>
      <c r="I417" s="27"/>
      <c r="J417" s="27"/>
      <c r="K417" s="27"/>
      <c r="L417" s="31" t="str">
        <f t="shared" si="53"/>
        <v/>
      </c>
      <c r="M417" s="31" t="str">
        <f t="shared" si="54"/>
        <v/>
      </c>
      <c r="N417" s="31" t="str">
        <f t="shared" si="55"/>
        <v/>
      </c>
      <c r="O417" s="32" t="str">
        <f>IF(AND(A417="",B417=""), "",IF(I417&gt;0, I417+LOOKUP(N417,'Adjustment Factors'!$B$7:$B$25,'Adjustment Factors'!$C$7:$C$25),IF(OR(C417="B", C417= "S"), 'Adjustment Factors'!$C$28,IF(C417="H", 'Adjustment Factors'!$C$29,"Sex Req'd"))))</f>
        <v/>
      </c>
      <c r="P417" s="31" t="str">
        <f t="shared" si="56"/>
        <v/>
      </c>
      <c r="Q417" s="32" t="str">
        <f>IF(OR(AND(A417="",B417=""),C417="",J417="" ), "",ROUND((((J417-(IF(I417&gt;0, I417,IF(OR(C417="B", C417= "S"), 'Adjustment Factors'!$C$28,IF(C417="H", 'Adjustment Factors'!$C$29,"Sex Req'd")))))/L417)*205)+IF(I417&gt;0, I417,IF(OR(C417="B", C417= "S"), 'Adjustment Factors'!$C$28,IF(C417="H", 'Adjustment Factors'!$C$29,"Sex Req'd")))+IF(OR(C417="B",C417="S"),LOOKUP(N417,'Adjustment Factors'!$B$7:$B$25,'Adjustment Factors'!$D$7:$D$25),IF(C417="H",LOOKUP(N417,'Adjustment Factors'!$B$7:$B$25,'Adjustment Factors'!$E$7:$E$25),"")),0))</f>
        <v/>
      </c>
      <c r="R417" s="31" t="str">
        <f t="shared" si="57"/>
        <v/>
      </c>
      <c r="S417" s="32" t="str">
        <f t="shared" si="59"/>
        <v/>
      </c>
      <c r="T417" s="31" t="str">
        <f t="shared" si="58"/>
        <v/>
      </c>
    </row>
    <row r="418" spans="1:20" x14ac:dyDescent="0.25">
      <c r="A418" s="27"/>
      <c r="B418" s="28"/>
      <c r="C418" s="28"/>
      <c r="D418" s="29"/>
      <c r="E418" s="30"/>
      <c r="F418" s="30"/>
      <c r="G418" s="29"/>
      <c r="H418" s="27"/>
      <c r="I418" s="27"/>
      <c r="J418" s="27"/>
      <c r="K418" s="27"/>
      <c r="L418" s="31" t="str">
        <f t="shared" si="53"/>
        <v/>
      </c>
      <c r="M418" s="31" t="str">
        <f t="shared" si="54"/>
        <v/>
      </c>
      <c r="N418" s="31" t="str">
        <f t="shared" si="55"/>
        <v/>
      </c>
      <c r="O418" s="32" t="str">
        <f>IF(AND(A418="",B418=""), "",IF(I418&gt;0, I418+LOOKUP(N418,'Adjustment Factors'!$B$7:$B$25,'Adjustment Factors'!$C$7:$C$25),IF(OR(C418="B", C418= "S"), 'Adjustment Factors'!$C$28,IF(C418="H", 'Adjustment Factors'!$C$29,"Sex Req'd"))))</f>
        <v/>
      </c>
      <c r="P418" s="31" t="str">
        <f t="shared" si="56"/>
        <v/>
      </c>
      <c r="Q418" s="32" t="str">
        <f>IF(OR(AND(A418="",B418=""),C418="",J418="" ), "",ROUND((((J418-(IF(I418&gt;0, I418,IF(OR(C418="B", C418= "S"), 'Adjustment Factors'!$C$28,IF(C418="H", 'Adjustment Factors'!$C$29,"Sex Req'd")))))/L418)*205)+IF(I418&gt;0, I418,IF(OR(C418="B", C418= "S"), 'Adjustment Factors'!$C$28,IF(C418="H", 'Adjustment Factors'!$C$29,"Sex Req'd")))+IF(OR(C418="B",C418="S"),LOOKUP(N418,'Adjustment Factors'!$B$7:$B$25,'Adjustment Factors'!$D$7:$D$25),IF(C418="H",LOOKUP(N418,'Adjustment Factors'!$B$7:$B$25,'Adjustment Factors'!$E$7:$E$25),"")),0))</f>
        <v/>
      </c>
      <c r="R418" s="31" t="str">
        <f t="shared" si="57"/>
        <v/>
      </c>
      <c r="S418" s="32" t="str">
        <f t="shared" si="59"/>
        <v/>
      </c>
      <c r="T418" s="31" t="str">
        <f t="shared" si="58"/>
        <v/>
      </c>
    </row>
    <row r="419" spans="1:20" x14ac:dyDescent="0.25">
      <c r="A419" s="27"/>
      <c r="B419" s="28"/>
      <c r="C419" s="28"/>
      <c r="D419" s="29"/>
      <c r="E419" s="30"/>
      <c r="F419" s="30"/>
      <c r="G419" s="29"/>
      <c r="H419" s="27"/>
      <c r="I419" s="27"/>
      <c r="J419" s="27"/>
      <c r="K419" s="27"/>
      <c r="L419" s="31" t="str">
        <f t="shared" si="53"/>
        <v/>
      </c>
      <c r="M419" s="31" t="str">
        <f t="shared" si="54"/>
        <v/>
      </c>
      <c r="N419" s="31" t="str">
        <f t="shared" si="55"/>
        <v/>
      </c>
      <c r="O419" s="32" t="str">
        <f>IF(AND(A419="",B419=""), "",IF(I419&gt;0, I419+LOOKUP(N419,'Adjustment Factors'!$B$7:$B$25,'Adjustment Factors'!$C$7:$C$25),IF(OR(C419="B", C419= "S"), 'Adjustment Factors'!$C$28,IF(C419="H", 'Adjustment Factors'!$C$29,"Sex Req'd"))))</f>
        <v/>
      </c>
      <c r="P419" s="31" t="str">
        <f t="shared" si="56"/>
        <v/>
      </c>
      <c r="Q419" s="32" t="str">
        <f>IF(OR(AND(A419="",B419=""),C419="",J419="" ), "",ROUND((((J419-(IF(I419&gt;0, I419,IF(OR(C419="B", C419= "S"), 'Adjustment Factors'!$C$28,IF(C419="H", 'Adjustment Factors'!$C$29,"Sex Req'd")))))/L419)*205)+IF(I419&gt;0, I419,IF(OR(C419="B", C419= "S"), 'Adjustment Factors'!$C$28,IF(C419="H", 'Adjustment Factors'!$C$29,"Sex Req'd")))+IF(OR(C419="B",C419="S"),LOOKUP(N419,'Adjustment Factors'!$B$7:$B$25,'Adjustment Factors'!$D$7:$D$25),IF(C419="H",LOOKUP(N419,'Adjustment Factors'!$B$7:$B$25,'Adjustment Factors'!$E$7:$E$25),"")),0))</f>
        <v/>
      </c>
      <c r="R419" s="31" t="str">
        <f t="shared" si="57"/>
        <v/>
      </c>
      <c r="S419" s="32" t="str">
        <f t="shared" si="59"/>
        <v/>
      </c>
      <c r="T419" s="31" t="str">
        <f t="shared" si="58"/>
        <v/>
      </c>
    </row>
    <row r="420" spans="1:20" x14ac:dyDescent="0.25">
      <c r="A420" s="27"/>
      <c r="B420" s="28"/>
      <c r="C420" s="28"/>
      <c r="D420" s="29"/>
      <c r="E420" s="30"/>
      <c r="F420" s="30"/>
      <c r="G420" s="29"/>
      <c r="H420" s="27"/>
      <c r="I420" s="27"/>
      <c r="J420" s="27"/>
      <c r="K420" s="27"/>
      <c r="L420" s="31" t="str">
        <f t="shared" si="53"/>
        <v/>
      </c>
      <c r="M420" s="31" t="str">
        <f t="shared" si="54"/>
        <v/>
      </c>
      <c r="N420" s="31" t="str">
        <f t="shared" si="55"/>
        <v/>
      </c>
      <c r="O420" s="32" t="str">
        <f>IF(AND(A420="",B420=""), "",IF(I420&gt;0, I420+LOOKUP(N420,'Adjustment Factors'!$B$7:$B$25,'Adjustment Factors'!$C$7:$C$25),IF(OR(C420="B", C420= "S"), 'Adjustment Factors'!$C$28,IF(C420="H", 'Adjustment Factors'!$C$29,"Sex Req'd"))))</f>
        <v/>
      </c>
      <c r="P420" s="31" t="str">
        <f t="shared" si="56"/>
        <v/>
      </c>
      <c r="Q420" s="32" t="str">
        <f>IF(OR(AND(A420="",B420=""),C420="",J420="" ), "",ROUND((((J420-(IF(I420&gt;0, I420,IF(OR(C420="B", C420= "S"), 'Adjustment Factors'!$C$28,IF(C420="H", 'Adjustment Factors'!$C$29,"Sex Req'd")))))/L420)*205)+IF(I420&gt;0, I420,IF(OR(C420="B", C420= "S"), 'Adjustment Factors'!$C$28,IF(C420="H", 'Adjustment Factors'!$C$29,"Sex Req'd")))+IF(OR(C420="B",C420="S"),LOOKUP(N420,'Adjustment Factors'!$B$7:$B$25,'Adjustment Factors'!$D$7:$D$25),IF(C420="H",LOOKUP(N420,'Adjustment Factors'!$B$7:$B$25,'Adjustment Factors'!$E$7:$E$25),"")),0))</f>
        <v/>
      </c>
      <c r="R420" s="31" t="str">
        <f t="shared" si="57"/>
        <v/>
      </c>
      <c r="S420" s="32" t="str">
        <f t="shared" si="59"/>
        <v/>
      </c>
      <c r="T420" s="31" t="str">
        <f t="shared" si="58"/>
        <v/>
      </c>
    </row>
    <row r="421" spans="1:20" x14ac:dyDescent="0.25">
      <c r="A421" s="27"/>
      <c r="B421" s="28"/>
      <c r="C421" s="28"/>
      <c r="D421" s="29"/>
      <c r="E421" s="30"/>
      <c r="F421" s="30"/>
      <c r="G421" s="29"/>
      <c r="H421" s="27"/>
      <c r="I421" s="27"/>
      <c r="J421" s="27"/>
      <c r="K421" s="27"/>
      <c r="L421" s="31" t="str">
        <f t="shared" si="53"/>
        <v/>
      </c>
      <c r="M421" s="31" t="str">
        <f t="shared" si="54"/>
        <v/>
      </c>
      <c r="N421" s="31" t="str">
        <f t="shared" si="55"/>
        <v/>
      </c>
      <c r="O421" s="32" t="str">
        <f>IF(AND(A421="",B421=""), "",IF(I421&gt;0, I421+LOOKUP(N421,'Adjustment Factors'!$B$7:$B$25,'Adjustment Factors'!$C$7:$C$25),IF(OR(C421="B", C421= "S"), 'Adjustment Factors'!$C$28,IF(C421="H", 'Adjustment Factors'!$C$29,"Sex Req'd"))))</f>
        <v/>
      </c>
      <c r="P421" s="31" t="str">
        <f t="shared" si="56"/>
        <v/>
      </c>
      <c r="Q421" s="32" t="str">
        <f>IF(OR(AND(A421="",B421=""),C421="",J421="" ), "",ROUND((((J421-(IF(I421&gt;0, I421,IF(OR(C421="B", C421= "S"), 'Adjustment Factors'!$C$28,IF(C421="H", 'Adjustment Factors'!$C$29,"Sex Req'd")))))/L421)*205)+IF(I421&gt;0, I421,IF(OR(C421="B", C421= "S"), 'Adjustment Factors'!$C$28,IF(C421="H", 'Adjustment Factors'!$C$29,"Sex Req'd")))+IF(OR(C421="B",C421="S"),LOOKUP(N421,'Adjustment Factors'!$B$7:$B$25,'Adjustment Factors'!$D$7:$D$25),IF(C421="H",LOOKUP(N421,'Adjustment Factors'!$B$7:$B$25,'Adjustment Factors'!$E$7:$E$25),"")),0))</f>
        <v/>
      </c>
      <c r="R421" s="31" t="str">
        <f t="shared" si="57"/>
        <v/>
      </c>
      <c r="S421" s="32" t="str">
        <f t="shared" si="59"/>
        <v/>
      </c>
      <c r="T421" s="31" t="str">
        <f t="shared" si="58"/>
        <v/>
      </c>
    </row>
    <row r="422" spans="1:20" x14ac:dyDescent="0.25">
      <c r="A422" s="27"/>
      <c r="B422" s="28"/>
      <c r="C422" s="28"/>
      <c r="D422" s="29"/>
      <c r="E422" s="30"/>
      <c r="F422" s="30"/>
      <c r="G422" s="29"/>
      <c r="H422" s="27"/>
      <c r="I422" s="27"/>
      <c r="J422" s="27"/>
      <c r="K422" s="27"/>
      <c r="L422" s="31" t="str">
        <f t="shared" si="53"/>
        <v/>
      </c>
      <c r="M422" s="31" t="str">
        <f t="shared" si="54"/>
        <v/>
      </c>
      <c r="N422" s="31" t="str">
        <f t="shared" si="55"/>
        <v/>
      </c>
      <c r="O422" s="32" t="str">
        <f>IF(AND(A422="",B422=""), "",IF(I422&gt;0, I422+LOOKUP(N422,'Adjustment Factors'!$B$7:$B$25,'Adjustment Factors'!$C$7:$C$25),IF(OR(C422="B", C422= "S"), 'Adjustment Factors'!$C$28,IF(C422="H", 'Adjustment Factors'!$C$29,"Sex Req'd"))))</f>
        <v/>
      </c>
      <c r="P422" s="31" t="str">
        <f t="shared" si="56"/>
        <v/>
      </c>
      <c r="Q422" s="32" t="str">
        <f>IF(OR(AND(A422="",B422=""),C422="",J422="" ), "",ROUND((((J422-(IF(I422&gt;0, I422,IF(OR(C422="B", C422= "S"), 'Adjustment Factors'!$C$28,IF(C422="H", 'Adjustment Factors'!$C$29,"Sex Req'd")))))/L422)*205)+IF(I422&gt;0, I422,IF(OR(C422="B", C422= "S"), 'Adjustment Factors'!$C$28,IF(C422="H", 'Adjustment Factors'!$C$29,"Sex Req'd")))+IF(OR(C422="B",C422="S"),LOOKUP(N422,'Adjustment Factors'!$B$7:$B$25,'Adjustment Factors'!$D$7:$D$25),IF(C422="H",LOOKUP(N422,'Adjustment Factors'!$B$7:$B$25,'Adjustment Factors'!$E$7:$E$25),"")),0))</f>
        <v/>
      </c>
      <c r="R422" s="31" t="str">
        <f t="shared" si="57"/>
        <v/>
      </c>
      <c r="S422" s="32" t="str">
        <f t="shared" si="59"/>
        <v/>
      </c>
      <c r="T422" s="31" t="str">
        <f t="shared" si="58"/>
        <v/>
      </c>
    </row>
    <row r="423" spans="1:20" x14ac:dyDescent="0.25">
      <c r="A423" s="27"/>
      <c r="B423" s="28"/>
      <c r="C423" s="28"/>
      <c r="D423" s="29"/>
      <c r="E423" s="30"/>
      <c r="F423" s="30"/>
      <c r="G423" s="29"/>
      <c r="H423" s="27"/>
      <c r="I423" s="27"/>
      <c r="J423" s="27"/>
      <c r="K423" s="27"/>
      <c r="L423" s="31" t="str">
        <f t="shared" si="53"/>
        <v/>
      </c>
      <c r="M423" s="31" t="str">
        <f t="shared" si="54"/>
        <v/>
      </c>
      <c r="N423" s="31" t="str">
        <f t="shared" si="55"/>
        <v/>
      </c>
      <c r="O423" s="32" t="str">
        <f>IF(AND(A423="",B423=""), "",IF(I423&gt;0, I423+LOOKUP(N423,'Adjustment Factors'!$B$7:$B$25,'Adjustment Factors'!$C$7:$C$25),IF(OR(C423="B", C423= "S"), 'Adjustment Factors'!$C$28,IF(C423="H", 'Adjustment Factors'!$C$29,"Sex Req'd"))))</f>
        <v/>
      </c>
      <c r="P423" s="31" t="str">
        <f t="shared" si="56"/>
        <v/>
      </c>
      <c r="Q423" s="32" t="str">
        <f>IF(OR(AND(A423="",B423=""),C423="",J423="" ), "",ROUND((((J423-(IF(I423&gt;0, I423,IF(OR(C423="B", C423= "S"), 'Adjustment Factors'!$C$28,IF(C423="H", 'Adjustment Factors'!$C$29,"Sex Req'd")))))/L423)*205)+IF(I423&gt;0, I423,IF(OR(C423="B", C423= "S"), 'Adjustment Factors'!$C$28,IF(C423="H", 'Adjustment Factors'!$C$29,"Sex Req'd")))+IF(OR(C423="B",C423="S"),LOOKUP(N423,'Adjustment Factors'!$B$7:$B$25,'Adjustment Factors'!$D$7:$D$25),IF(C423="H",LOOKUP(N423,'Adjustment Factors'!$B$7:$B$25,'Adjustment Factors'!$E$7:$E$25),"")),0))</f>
        <v/>
      </c>
      <c r="R423" s="31" t="str">
        <f t="shared" si="57"/>
        <v/>
      </c>
      <c r="S423" s="32" t="str">
        <f t="shared" si="59"/>
        <v/>
      </c>
      <c r="T423" s="31" t="str">
        <f t="shared" si="58"/>
        <v/>
      </c>
    </row>
    <row r="424" spans="1:20" x14ac:dyDescent="0.25">
      <c r="A424" s="27"/>
      <c r="B424" s="28"/>
      <c r="C424" s="28"/>
      <c r="D424" s="29"/>
      <c r="E424" s="30"/>
      <c r="F424" s="30"/>
      <c r="G424" s="29"/>
      <c r="H424" s="27"/>
      <c r="I424" s="27"/>
      <c r="J424" s="27"/>
      <c r="K424" s="27"/>
      <c r="L424" s="31" t="str">
        <f t="shared" si="53"/>
        <v/>
      </c>
      <c r="M424" s="31" t="str">
        <f t="shared" si="54"/>
        <v/>
      </c>
      <c r="N424" s="31" t="str">
        <f t="shared" si="55"/>
        <v/>
      </c>
      <c r="O424" s="32" t="str">
        <f>IF(AND(A424="",B424=""), "",IF(I424&gt;0, I424+LOOKUP(N424,'Adjustment Factors'!$B$7:$B$25,'Adjustment Factors'!$C$7:$C$25),IF(OR(C424="B", C424= "S"), 'Adjustment Factors'!$C$28,IF(C424="H", 'Adjustment Factors'!$C$29,"Sex Req'd"))))</f>
        <v/>
      </c>
      <c r="P424" s="31" t="str">
        <f t="shared" si="56"/>
        <v/>
      </c>
      <c r="Q424" s="32" t="str">
        <f>IF(OR(AND(A424="",B424=""),C424="",J424="" ), "",ROUND((((J424-(IF(I424&gt;0, I424,IF(OR(C424="B", C424= "S"), 'Adjustment Factors'!$C$28,IF(C424="H", 'Adjustment Factors'!$C$29,"Sex Req'd")))))/L424)*205)+IF(I424&gt;0, I424,IF(OR(C424="B", C424= "S"), 'Adjustment Factors'!$C$28,IF(C424="H", 'Adjustment Factors'!$C$29,"Sex Req'd")))+IF(OR(C424="B",C424="S"),LOOKUP(N424,'Adjustment Factors'!$B$7:$B$25,'Adjustment Factors'!$D$7:$D$25),IF(C424="H",LOOKUP(N424,'Adjustment Factors'!$B$7:$B$25,'Adjustment Factors'!$E$7:$E$25),"")),0))</f>
        <v/>
      </c>
      <c r="R424" s="31" t="str">
        <f t="shared" si="57"/>
        <v/>
      </c>
      <c r="S424" s="32" t="str">
        <f t="shared" si="59"/>
        <v/>
      </c>
      <c r="T424" s="31" t="str">
        <f t="shared" si="58"/>
        <v/>
      </c>
    </row>
    <row r="425" spans="1:20" x14ac:dyDescent="0.25">
      <c r="A425" s="27"/>
      <c r="B425" s="28"/>
      <c r="C425" s="28"/>
      <c r="D425" s="29"/>
      <c r="E425" s="30"/>
      <c r="F425" s="30"/>
      <c r="G425" s="29"/>
      <c r="H425" s="27"/>
      <c r="I425" s="27"/>
      <c r="J425" s="27"/>
      <c r="K425" s="27"/>
      <c r="L425" s="31" t="str">
        <f t="shared" si="53"/>
        <v/>
      </c>
      <c r="M425" s="31" t="str">
        <f t="shared" si="54"/>
        <v/>
      </c>
      <c r="N425" s="31" t="str">
        <f t="shared" si="55"/>
        <v/>
      </c>
      <c r="O425" s="32" t="str">
        <f>IF(AND(A425="",B425=""), "",IF(I425&gt;0, I425+LOOKUP(N425,'Adjustment Factors'!$B$7:$B$25,'Adjustment Factors'!$C$7:$C$25),IF(OR(C425="B", C425= "S"), 'Adjustment Factors'!$C$28,IF(C425="H", 'Adjustment Factors'!$C$29,"Sex Req'd"))))</f>
        <v/>
      </c>
      <c r="P425" s="31" t="str">
        <f t="shared" si="56"/>
        <v/>
      </c>
      <c r="Q425" s="32" t="str">
        <f>IF(OR(AND(A425="",B425=""),C425="",J425="" ), "",ROUND((((J425-(IF(I425&gt;0, I425,IF(OR(C425="B", C425= "S"), 'Adjustment Factors'!$C$28,IF(C425="H", 'Adjustment Factors'!$C$29,"Sex Req'd")))))/L425)*205)+IF(I425&gt;0, I425,IF(OR(C425="B", C425= "S"), 'Adjustment Factors'!$C$28,IF(C425="H", 'Adjustment Factors'!$C$29,"Sex Req'd")))+IF(OR(C425="B",C425="S"),LOOKUP(N425,'Adjustment Factors'!$B$7:$B$25,'Adjustment Factors'!$D$7:$D$25),IF(C425="H",LOOKUP(N425,'Adjustment Factors'!$B$7:$B$25,'Adjustment Factors'!$E$7:$E$25),"")),0))</f>
        <v/>
      </c>
      <c r="R425" s="31" t="str">
        <f t="shared" si="57"/>
        <v/>
      </c>
      <c r="S425" s="32" t="str">
        <f t="shared" si="59"/>
        <v/>
      </c>
      <c r="T425" s="31" t="str">
        <f t="shared" si="58"/>
        <v/>
      </c>
    </row>
    <row r="426" spans="1:20" x14ac:dyDescent="0.25">
      <c r="A426" s="27"/>
      <c r="B426" s="28"/>
      <c r="C426" s="28"/>
      <c r="D426" s="29"/>
      <c r="E426" s="30"/>
      <c r="F426" s="30"/>
      <c r="G426" s="29"/>
      <c r="H426" s="27"/>
      <c r="I426" s="27"/>
      <c r="J426" s="27"/>
      <c r="K426" s="27"/>
      <c r="L426" s="31" t="str">
        <f t="shared" si="53"/>
        <v/>
      </c>
      <c r="M426" s="31" t="str">
        <f t="shared" si="54"/>
        <v/>
      </c>
      <c r="N426" s="31" t="str">
        <f t="shared" si="55"/>
        <v/>
      </c>
      <c r="O426" s="32" t="str">
        <f>IF(AND(A426="",B426=""), "",IF(I426&gt;0, I426+LOOKUP(N426,'Adjustment Factors'!$B$7:$B$25,'Adjustment Factors'!$C$7:$C$25),IF(OR(C426="B", C426= "S"), 'Adjustment Factors'!$C$28,IF(C426="H", 'Adjustment Factors'!$C$29,"Sex Req'd"))))</f>
        <v/>
      </c>
      <c r="P426" s="31" t="str">
        <f t="shared" si="56"/>
        <v/>
      </c>
      <c r="Q426" s="32" t="str">
        <f>IF(OR(AND(A426="",B426=""),C426="",J426="" ), "",ROUND((((J426-(IF(I426&gt;0, I426,IF(OR(C426="B", C426= "S"), 'Adjustment Factors'!$C$28,IF(C426="H", 'Adjustment Factors'!$C$29,"Sex Req'd")))))/L426)*205)+IF(I426&gt;0, I426,IF(OR(C426="B", C426= "S"), 'Adjustment Factors'!$C$28,IF(C426="H", 'Adjustment Factors'!$C$29,"Sex Req'd")))+IF(OR(C426="B",C426="S"),LOOKUP(N426,'Adjustment Factors'!$B$7:$B$25,'Adjustment Factors'!$D$7:$D$25),IF(C426="H",LOOKUP(N426,'Adjustment Factors'!$B$7:$B$25,'Adjustment Factors'!$E$7:$E$25),"")),0))</f>
        <v/>
      </c>
      <c r="R426" s="31" t="str">
        <f t="shared" si="57"/>
        <v/>
      </c>
      <c r="S426" s="32" t="str">
        <f t="shared" si="59"/>
        <v/>
      </c>
      <c r="T426" s="31" t="str">
        <f t="shared" si="58"/>
        <v/>
      </c>
    </row>
    <row r="427" spans="1:20" x14ac:dyDescent="0.25">
      <c r="A427" s="27"/>
      <c r="B427" s="28"/>
      <c r="C427" s="28"/>
      <c r="D427" s="29"/>
      <c r="E427" s="30"/>
      <c r="F427" s="30"/>
      <c r="G427" s="29"/>
      <c r="H427" s="27"/>
      <c r="I427" s="27"/>
      <c r="J427" s="27"/>
      <c r="K427" s="27"/>
      <c r="L427" s="31" t="str">
        <f t="shared" si="53"/>
        <v/>
      </c>
      <c r="M427" s="31" t="str">
        <f t="shared" si="54"/>
        <v/>
      </c>
      <c r="N427" s="31" t="str">
        <f t="shared" si="55"/>
        <v/>
      </c>
      <c r="O427" s="32" t="str">
        <f>IF(AND(A427="",B427=""), "",IF(I427&gt;0, I427+LOOKUP(N427,'Adjustment Factors'!$B$7:$B$25,'Adjustment Factors'!$C$7:$C$25),IF(OR(C427="B", C427= "S"), 'Adjustment Factors'!$C$28,IF(C427="H", 'Adjustment Factors'!$C$29,"Sex Req'd"))))</f>
        <v/>
      </c>
      <c r="P427" s="31" t="str">
        <f t="shared" si="56"/>
        <v/>
      </c>
      <c r="Q427" s="32" t="str">
        <f>IF(OR(AND(A427="",B427=""),C427="",J427="" ), "",ROUND((((J427-(IF(I427&gt;0, I427,IF(OR(C427="B", C427= "S"), 'Adjustment Factors'!$C$28,IF(C427="H", 'Adjustment Factors'!$C$29,"Sex Req'd")))))/L427)*205)+IF(I427&gt;0, I427,IF(OR(C427="B", C427= "S"), 'Adjustment Factors'!$C$28,IF(C427="H", 'Adjustment Factors'!$C$29,"Sex Req'd")))+IF(OR(C427="B",C427="S"),LOOKUP(N427,'Adjustment Factors'!$B$7:$B$25,'Adjustment Factors'!$D$7:$D$25),IF(C427="H",LOOKUP(N427,'Adjustment Factors'!$B$7:$B$25,'Adjustment Factors'!$E$7:$E$25),"")),0))</f>
        <v/>
      </c>
      <c r="R427" s="31" t="str">
        <f t="shared" si="57"/>
        <v/>
      </c>
      <c r="S427" s="32" t="str">
        <f t="shared" si="59"/>
        <v/>
      </c>
      <c r="T427" s="31" t="str">
        <f t="shared" si="58"/>
        <v/>
      </c>
    </row>
    <row r="428" spans="1:20" x14ac:dyDescent="0.25">
      <c r="A428" s="27"/>
      <c r="B428" s="28"/>
      <c r="C428" s="28"/>
      <c r="D428" s="29"/>
      <c r="E428" s="30"/>
      <c r="F428" s="30"/>
      <c r="G428" s="29"/>
      <c r="H428" s="27"/>
      <c r="I428" s="27"/>
      <c r="J428" s="27"/>
      <c r="K428" s="27"/>
      <c r="L428" s="31" t="str">
        <f t="shared" si="53"/>
        <v/>
      </c>
      <c r="M428" s="31" t="str">
        <f t="shared" si="54"/>
        <v/>
      </c>
      <c r="N428" s="31" t="str">
        <f t="shared" si="55"/>
        <v/>
      </c>
      <c r="O428" s="32" t="str">
        <f>IF(AND(A428="",B428=""), "",IF(I428&gt;0, I428+LOOKUP(N428,'Adjustment Factors'!$B$7:$B$25,'Adjustment Factors'!$C$7:$C$25),IF(OR(C428="B", C428= "S"), 'Adjustment Factors'!$C$28,IF(C428="H", 'Adjustment Factors'!$C$29,"Sex Req'd"))))</f>
        <v/>
      </c>
      <c r="P428" s="31" t="str">
        <f t="shared" si="56"/>
        <v/>
      </c>
      <c r="Q428" s="32" t="str">
        <f>IF(OR(AND(A428="",B428=""),C428="",J428="" ), "",ROUND((((J428-(IF(I428&gt;0, I428,IF(OR(C428="B", C428= "S"), 'Adjustment Factors'!$C$28,IF(C428="H", 'Adjustment Factors'!$C$29,"Sex Req'd")))))/L428)*205)+IF(I428&gt;0, I428,IF(OR(C428="B", C428= "S"), 'Adjustment Factors'!$C$28,IF(C428="H", 'Adjustment Factors'!$C$29,"Sex Req'd")))+IF(OR(C428="B",C428="S"),LOOKUP(N428,'Adjustment Factors'!$B$7:$B$25,'Adjustment Factors'!$D$7:$D$25),IF(C428="H",LOOKUP(N428,'Adjustment Factors'!$B$7:$B$25,'Adjustment Factors'!$E$7:$E$25),"")),0))</f>
        <v/>
      </c>
      <c r="R428" s="31" t="str">
        <f t="shared" si="57"/>
        <v/>
      </c>
      <c r="S428" s="32" t="str">
        <f t="shared" si="59"/>
        <v/>
      </c>
      <c r="T428" s="31" t="str">
        <f t="shared" si="58"/>
        <v/>
      </c>
    </row>
    <row r="429" spans="1:20" x14ac:dyDescent="0.25">
      <c r="A429" s="27"/>
      <c r="B429" s="28"/>
      <c r="C429" s="28"/>
      <c r="D429" s="29"/>
      <c r="E429" s="30"/>
      <c r="F429" s="30"/>
      <c r="G429" s="29"/>
      <c r="H429" s="27"/>
      <c r="I429" s="27"/>
      <c r="J429" s="27"/>
      <c r="K429" s="27"/>
      <c r="L429" s="31" t="str">
        <f t="shared" si="53"/>
        <v/>
      </c>
      <c r="M429" s="31" t="str">
        <f t="shared" si="54"/>
        <v/>
      </c>
      <c r="N429" s="31" t="str">
        <f t="shared" si="55"/>
        <v/>
      </c>
      <c r="O429" s="32" t="str">
        <f>IF(AND(A429="",B429=""), "",IF(I429&gt;0, I429+LOOKUP(N429,'Adjustment Factors'!$B$7:$B$25,'Adjustment Factors'!$C$7:$C$25),IF(OR(C429="B", C429= "S"), 'Adjustment Factors'!$C$28,IF(C429="H", 'Adjustment Factors'!$C$29,"Sex Req'd"))))</f>
        <v/>
      </c>
      <c r="P429" s="31" t="str">
        <f t="shared" si="56"/>
        <v/>
      </c>
      <c r="Q429" s="32" t="str">
        <f>IF(OR(AND(A429="",B429=""),C429="",J429="" ), "",ROUND((((J429-(IF(I429&gt;0, I429,IF(OR(C429="B", C429= "S"), 'Adjustment Factors'!$C$28,IF(C429="H", 'Adjustment Factors'!$C$29,"Sex Req'd")))))/L429)*205)+IF(I429&gt;0, I429,IF(OR(C429="B", C429= "S"), 'Adjustment Factors'!$C$28,IF(C429="H", 'Adjustment Factors'!$C$29,"Sex Req'd")))+IF(OR(C429="B",C429="S"),LOOKUP(N429,'Adjustment Factors'!$B$7:$B$25,'Adjustment Factors'!$D$7:$D$25),IF(C429="H",LOOKUP(N429,'Adjustment Factors'!$B$7:$B$25,'Adjustment Factors'!$E$7:$E$25),"")),0))</f>
        <v/>
      </c>
      <c r="R429" s="31" t="str">
        <f t="shared" si="57"/>
        <v/>
      </c>
      <c r="S429" s="32" t="str">
        <f t="shared" si="59"/>
        <v/>
      </c>
      <c r="T429" s="31" t="str">
        <f t="shared" si="58"/>
        <v/>
      </c>
    </row>
    <row r="430" spans="1:20" x14ac:dyDescent="0.25">
      <c r="A430" s="27"/>
      <c r="B430" s="28"/>
      <c r="C430" s="28"/>
      <c r="D430" s="29"/>
      <c r="E430" s="30"/>
      <c r="F430" s="30"/>
      <c r="G430" s="29"/>
      <c r="H430" s="27"/>
      <c r="I430" s="27"/>
      <c r="J430" s="27"/>
      <c r="K430" s="27"/>
      <c r="L430" s="31" t="str">
        <f t="shared" si="53"/>
        <v/>
      </c>
      <c r="M430" s="31" t="str">
        <f t="shared" si="54"/>
        <v/>
      </c>
      <c r="N430" s="31" t="str">
        <f t="shared" si="55"/>
        <v/>
      </c>
      <c r="O430" s="32" t="str">
        <f>IF(AND(A430="",B430=""), "",IF(I430&gt;0, I430+LOOKUP(N430,'Adjustment Factors'!$B$7:$B$25,'Adjustment Factors'!$C$7:$C$25),IF(OR(C430="B", C430= "S"), 'Adjustment Factors'!$C$28,IF(C430="H", 'Adjustment Factors'!$C$29,"Sex Req'd"))))</f>
        <v/>
      </c>
      <c r="P430" s="31" t="str">
        <f t="shared" si="56"/>
        <v/>
      </c>
      <c r="Q430" s="32" t="str">
        <f>IF(OR(AND(A430="",B430=""),C430="",J430="" ), "",ROUND((((J430-(IF(I430&gt;0, I430,IF(OR(C430="B", C430= "S"), 'Adjustment Factors'!$C$28,IF(C430="H", 'Adjustment Factors'!$C$29,"Sex Req'd")))))/L430)*205)+IF(I430&gt;0, I430,IF(OR(C430="B", C430= "S"), 'Adjustment Factors'!$C$28,IF(C430="H", 'Adjustment Factors'!$C$29,"Sex Req'd")))+IF(OR(C430="B",C430="S"),LOOKUP(N430,'Adjustment Factors'!$B$7:$B$25,'Adjustment Factors'!$D$7:$D$25),IF(C430="H",LOOKUP(N430,'Adjustment Factors'!$B$7:$B$25,'Adjustment Factors'!$E$7:$E$25),"")),0))</f>
        <v/>
      </c>
      <c r="R430" s="31" t="str">
        <f t="shared" si="57"/>
        <v/>
      </c>
      <c r="S430" s="32" t="str">
        <f t="shared" si="59"/>
        <v/>
      </c>
      <c r="T430" s="31" t="str">
        <f t="shared" si="58"/>
        <v/>
      </c>
    </row>
    <row r="431" spans="1:20" x14ac:dyDescent="0.25">
      <c r="A431" s="27"/>
      <c r="B431" s="28"/>
      <c r="C431" s="28"/>
      <c r="D431" s="29"/>
      <c r="E431" s="30"/>
      <c r="F431" s="30"/>
      <c r="G431" s="29"/>
      <c r="H431" s="27"/>
      <c r="I431" s="27"/>
      <c r="J431" s="27"/>
      <c r="K431" s="27"/>
      <c r="L431" s="31" t="str">
        <f t="shared" si="53"/>
        <v/>
      </c>
      <c r="M431" s="31" t="str">
        <f t="shared" si="54"/>
        <v/>
      </c>
      <c r="N431" s="31" t="str">
        <f t="shared" si="55"/>
        <v/>
      </c>
      <c r="O431" s="32" t="str">
        <f>IF(AND(A431="",B431=""), "",IF(I431&gt;0, I431+LOOKUP(N431,'Adjustment Factors'!$B$7:$B$25,'Adjustment Factors'!$C$7:$C$25),IF(OR(C431="B", C431= "S"), 'Adjustment Factors'!$C$28,IF(C431="H", 'Adjustment Factors'!$C$29,"Sex Req'd"))))</f>
        <v/>
      </c>
      <c r="P431" s="31" t="str">
        <f t="shared" si="56"/>
        <v/>
      </c>
      <c r="Q431" s="32" t="str">
        <f>IF(OR(AND(A431="",B431=""),C431="",J431="" ), "",ROUND((((J431-(IF(I431&gt;0, I431,IF(OR(C431="B", C431= "S"), 'Adjustment Factors'!$C$28,IF(C431="H", 'Adjustment Factors'!$C$29,"Sex Req'd")))))/L431)*205)+IF(I431&gt;0, I431,IF(OR(C431="B", C431= "S"), 'Adjustment Factors'!$C$28,IF(C431="H", 'Adjustment Factors'!$C$29,"Sex Req'd")))+IF(OR(C431="B",C431="S"),LOOKUP(N431,'Adjustment Factors'!$B$7:$B$25,'Adjustment Factors'!$D$7:$D$25),IF(C431="H",LOOKUP(N431,'Adjustment Factors'!$B$7:$B$25,'Adjustment Factors'!$E$7:$E$25),"")),0))</f>
        <v/>
      </c>
      <c r="R431" s="31" t="str">
        <f t="shared" si="57"/>
        <v/>
      </c>
      <c r="S431" s="32" t="str">
        <f t="shared" si="59"/>
        <v/>
      </c>
      <c r="T431" s="31" t="str">
        <f t="shared" si="58"/>
        <v/>
      </c>
    </row>
    <row r="432" spans="1:20" x14ac:dyDescent="0.25">
      <c r="A432" s="27"/>
      <c r="B432" s="28"/>
      <c r="C432" s="28"/>
      <c r="D432" s="29"/>
      <c r="E432" s="30"/>
      <c r="F432" s="30"/>
      <c r="G432" s="29"/>
      <c r="H432" s="27"/>
      <c r="I432" s="27"/>
      <c r="J432" s="27"/>
      <c r="K432" s="27"/>
      <c r="L432" s="31" t="str">
        <f t="shared" si="53"/>
        <v/>
      </c>
      <c r="M432" s="31" t="str">
        <f t="shared" si="54"/>
        <v/>
      </c>
      <c r="N432" s="31" t="str">
        <f t="shared" si="55"/>
        <v/>
      </c>
      <c r="O432" s="32" t="str">
        <f>IF(AND(A432="",B432=""), "",IF(I432&gt;0, I432+LOOKUP(N432,'Adjustment Factors'!$B$7:$B$25,'Adjustment Factors'!$C$7:$C$25),IF(OR(C432="B", C432= "S"), 'Adjustment Factors'!$C$28,IF(C432="H", 'Adjustment Factors'!$C$29,"Sex Req'd"))))</f>
        <v/>
      </c>
      <c r="P432" s="31" t="str">
        <f t="shared" si="56"/>
        <v/>
      </c>
      <c r="Q432" s="32" t="str">
        <f>IF(OR(AND(A432="",B432=""),C432="",J432="" ), "",ROUND((((J432-(IF(I432&gt;0, I432,IF(OR(C432="B", C432= "S"), 'Adjustment Factors'!$C$28,IF(C432="H", 'Adjustment Factors'!$C$29,"Sex Req'd")))))/L432)*205)+IF(I432&gt;0, I432,IF(OR(C432="B", C432= "S"), 'Adjustment Factors'!$C$28,IF(C432="H", 'Adjustment Factors'!$C$29,"Sex Req'd")))+IF(OR(C432="B",C432="S"),LOOKUP(N432,'Adjustment Factors'!$B$7:$B$25,'Adjustment Factors'!$D$7:$D$25),IF(C432="H",LOOKUP(N432,'Adjustment Factors'!$B$7:$B$25,'Adjustment Factors'!$E$7:$E$25),"")),0))</f>
        <v/>
      </c>
      <c r="R432" s="31" t="str">
        <f t="shared" si="57"/>
        <v/>
      </c>
      <c r="S432" s="32" t="str">
        <f t="shared" si="59"/>
        <v/>
      </c>
      <c r="T432" s="31" t="str">
        <f t="shared" si="58"/>
        <v/>
      </c>
    </row>
    <row r="433" spans="1:20" x14ac:dyDescent="0.25">
      <c r="A433" s="27"/>
      <c r="B433" s="28"/>
      <c r="C433" s="28"/>
      <c r="D433" s="29"/>
      <c r="E433" s="30"/>
      <c r="F433" s="30"/>
      <c r="G433" s="29"/>
      <c r="H433" s="27"/>
      <c r="I433" s="27"/>
      <c r="J433" s="27"/>
      <c r="K433" s="27"/>
      <c r="L433" s="31" t="str">
        <f t="shared" si="53"/>
        <v/>
      </c>
      <c r="M433" s="31" t="str">
        <f t="shared" si="54"/>
        <v/>
      </c>
      <c r="N433" s="31" t="str">
        <f t="shared" si="55"/>
        <v/>
      </c>
      <c r="O433" s="32" t="str">
        <f>IF(AND(A433="",B433=""), "",IF(I433&gt;0, I433+LOOKUP(N433,'Adjustment Factors'!$B$7:$B$25,'Adjustment Factors'!$C$7:$C$25),IF(OR(C433="B", C433= "S"), 'Adjustment Factors'!$C$28,IF(C433="H", 'Adjustment Factors'!$C$29,"Sex Req'd"))))</f>
        <v/>
      </c>
      <c r="P433" s="31" t="str">
        <f t="shared" si="56"/>
        <v/>
      </c>
      <c r="Q433" s="32" t="str">
        <f>IF(OR(AND(A433="",B433=""),C433="",J433="" ), "",ROUND((((J433-(IF(I433&gt;0, I433,IF(OR(C433="B", C433= "S"), 'Adjustment Factors'!$C$28,IF(C433="H", 'Adjustment Factors'!$C$29,"Sex Req'd")))))/L433)*205)+IF(I433&gt;0, I433,IF(OR(C433="B", C433= "S"), 'Adjustment Factors'!$C$28,IF(C433="H", 'Adjustment Factors'!$C$29,"Sex Req'd")))+IF(OR(C433="B",C433="S"),LOOKUP(N433,'Adjustment Factors'!$B$7:$B$25,'Adjustment Factors'!$D$7:$D$25),IF(C433="H",LOOKUP(N433,'Adjustment Factors'!$B$7:$B$25,'Adjustment Factors'!$E$7:$E$25),"")),0))</f>
        <v/>
      </c>
      <c r="R433" s="31" t="str">
        <f t="shared" si="57"/>
        <v/>
      </c>
      <c r="S433" s="32" t="str">
        <f t="shared" si="59"/>
        <v/>
      </c>
      <c r="T433" s="31" t="str">
        <f t="shared" si="58"/>
        <v/>
      </c>
    </row>
    <row r="434" spans="1:20" x14ac:dyDescent="0.25">
      <c r="A434" s="27"/>
      <c r="B434" s="28"/>
      <c r="C434" s="28"/>
      <c r="D434" s="29"/>
      <c r="E434" s="30"/>
      <c r="F434" s="30"/>
      <c r="G434" s="29"/>
      <c r="H434" s="27"/>
      <c r="I434" s="27"/>
      <c r="J434" s="27"/>
      <c r="K434" s="27"/>
      <c r="L434" s="31" t="str">
        <f t="shared" si="53"/>
        <v/>
      </c>
      <c r="M434" s="31" t="str">
        <f t="shared" si="54"/>
        <v/>
      </c>
      <c r="N434" s="31" t="str">
        <f t="shared" si="55"/>
        <v/>
      </c>
      <c r="O434" s="32" t="str">
        <f>IF(AND(A434="",B434=""), "",IF(I434&gt;0, I434+LOOKUP(N434,'Adjustment Factors'!$B$7:$B$25,'Adjustment Factors'!$C$7:$C$25),IF(OR(C434="B", C434= "S"), 'Adjustment Factors'!$C$28,IF(C434="H", 'Adjustment Factors'!$C$29,"Sex Req'd"))))</f>
        <v/>
      </c>
      <c r="P434" s="31" t="str">
        <f t="shared" si="56"/>
        <v/>
      </c>
      <c r="Q434" s="32" t="str">
        <f>IF(OR(AND(A434="",B434=""),C434="",J434="" ), "",ROUND((((J434-(IF(I434&gt;0, I434,IF(OR(C434="B", C434= "S"), 'Adjustment Factors'!$C$28,IF(C434="H", 'Adjustment Factors'!$C$29,"Sex Req'd")))))/L434)*205)+IF(I434&gt;0, I434,IF(OR(C434="B", C434= "S"), 'Adjustment Factors'!$C$28,IF(C434="H", 'Adjustment Factors'!$C$29,"Sex Req'd")))+IF(OR(C434="B",C434="S"),LOOKUP(N434,'Adjustment Factors'!$B$7:$B$25,'Adjustment Factors'!$D$7:$D$25),IF(C434="H",LOOKUP(N434,'Adjustment Factors'!$B$7:$B$25,'Adjustment Factors'!$E$7:$E$25),"")),0))</f>
        <v/>
      </c>
      <c r="R434" s="31" t="str">
        <f t="shared" si="57"/>
        <v/>
      </c>
      <c r="S434" s="32" t="str">
        <f t="shared" si="59"/>
        <v/>
      </c>
      <c r="T434" s="31" t="str">
        <f t="shared" si="58"/>
        <v/>
      </c>
    </row>
    <row r="435" spans="1:20" x14ac:dyDescent="0.25">
      <c r="A435" s="27"/>
      <c r="B435" s="28"/>
      <c r="C435" s="28"/>
      <c r="D435" s="29"/>
      <c r="E435" s="30"/>
      <c r="F435" s="30"/>
      <c r="G435" s="29"/>
      <c r="H435" s="27"/>
      <c r="I435" s="27"/>
      <c r="J435" s="27"/>
      <c r="K435" s="27"/>
      <c r="L435" s="31" t="str">
        <f t="shared" si="53"/>
        <v/>
      </c>
      <c r="M435" s="31" t="str">
        <f t="shared" si="54"/>
        <v/>
      </c>
      <c r="N435" s="31" t="str">
        <f t="shared" si="55"/>
        <v/>
      </c>
      <c r="O435" s="32" t="str">
        <f>IF(AND(A435="",B435=""), "",IF(I435&gt;0, I435+LOOKUP(N435,'Adjustment Factors'!$B$7:$B$25,'Adjustment Factors'!$C$7:$C$25),IF(OR(C435="B", C435= "S"), 'Adjustment Factors'!$C$28,IF(C435="H", 'Adjustment Factors'!$C$29,"Sex Req'd"))))</f>
        <v/>
      </c>
      <c r="P435" s="31" t="str">
        <f t="shared" si="56"/>
        <v/>
      </c>
      <c r="Q435" s="32" t="str">
        <f>IF(OR(AND(A435="",B435=""),C435="",J435="" ), "",ROUND((((J435-(IF(I435&gt;0, I435,IF(OR(C435="B", C435= "S"), 'Adjustment Factors'!$C$28,IF(C435="H", 'Adjustment Factors'!$C$29,"Sex Req'd")))))/L435)*205)+IF(I435&gt;0, I435,IF(OR(C435="B", C435= "S"), 'Adjustment Factors'!$C$28,IF(C435="H", 'Adjustment Factors'!$C$29,"Sex Req'd")))+IF(OR(C435="B",C435="S"),LOOKUP(N435,'Adjustment Factors'!$B$7:$B$25,'Adjustment Factors'!$D$7:$D$25),IF(C435="H",LOOKUP(N435,'Adjustment Factors'!$B$7:$B$25,'Adjustment Factors'!$E$7:$E$25),"")),0))</f>
        <v/>
      </c>
      <c r="R435" s="31" t="str">
        <f t="shared" si="57"/>
        <v/>
      </c>
      <c r="S435" s="32" t="str">
        <f t="shared" si="59"/>
        <v/>
      </c>
      <c r="T435" s="31" t="str">
        <f t="shared" si="58"/>
        <v/>
      </c>
    </row>
    <row r="436" spans="1:20" x14ac:dyDescent="0.25">
      <c r="A436" s="27"/>
      <c r="B436" s="28"/>
      <c r="C436" s="28"/>
      <c r="D436" s="29"/>
      <c r="E436" s="30"/>
      <c r="F436" s="30"/>
      <c r="G436" s="29"/>
      <c r="H436" s="27"/>
      <c r="I436" s="27"/>
      <c r="J436" s="27"/>
      <c r="K436" s="27"/>
      <c r="L436" s="31" t="str">
        <f t="shared" si="53"/>
        <v/>
      </c>
      <c r="M436" s="31" t="str">
        <f t="shared" si="54"/>
        <v/>
      </c>
      <c r="N436" s="31" t="str">
        <f t="shared" si="55"/>
        <v/>
      </c>
      <c r="O436" s="32" t="str">
        <f>IF(AND(A436="",B436=""), "",IF(I436&gt;0, I436+LOOKUP(N436,'Adjustment Factors'!$B$7:$B$25,'Adjustment Factors'!$C$7:$C$25),IF(OR(C436="B", C436= "S"), 'Adjustment Factors'!$C$28,IF(C436="H", 'Adjustment Factors'!$C$29,"Sex Req'd"))))</f>
        <v/>
      </c>
      <c r="P436" s="31" t="str">
        <f t="shared" si="56"/>
        <v/>
      </c>
      <c r="Q436" s="32" t="str">
        <f>IF(OR(AND(A436="",B436=""),C436="",J436="" ), "",ROUND((((J436-(IF(I436&gt;0, I436,IF(OR(C436="B", C436= "S"), 'Adjustment Factors'!$C$28,IF(C436="H", 'Adjustment Factors'!$C$29,"Sex Req'd")))))/L436)*205)+IF(I436&gt;0, I436,IF(OR(C436="B", C436= "S"), 'Adjustment Factors'!$C$28,IF(C436="H", 'Adjustment Factors'!$C$29,"Sex Req'd")))+IF(OR(C436="B",C436="S"),LOOKUP(N436,'Adjustment Factors'!$B$7:$B$25,'Adjustment Factors'!$D$7:$D$25),IF(C436="H",LOOKUP(N436,'Adjustment Factors'!$B$7:$B$25,'Adjustment Factors'!$E$7:$E$25),"")),0))</f>
        <v/>
      </c>
      <c r="R436" s="31" t="str">
        <f t="shared" si="57"/>
        <v/>
      </c>
      <c r="S436" s="32" t="str">
        <f t="shared" si="59"/>
        <v/>
      </c>
      <c r="T436" s="31" t="str">
        <f t="shared" si="58"/>
        <v/>
      </c>
    </row>
    <row r="437" spans="1:20" x14ac:dyDescent="0.25">
      <c r="A437" s="27"/>
      <c r="B437" s="28"/>
      <c r="C437" s="28"/>
      <c r="D437" s="29"/>
      <c r="E437" s="30"/>
      <c r="F437" s="30"/>
      <c r="G437" s="29"/>
      <c r="H437" s="27"/>
      <c r="I437" s="27"/>
      <c r="J437" s="27"/>
      <c r="K437" s="27"/>
      <c r="L437" s="31" t="str">
        <f t="shared" si="53"/>
        <v/>
      </c>
      <c r="M437" s="31" t="str">
        <f t="shared" si="54"/>
        <v/>
      </c>
      <c r="N437" s="31" t="str">
        <f t="shared" si="55"/>
        <v/>
      </c>
      <c r="O437" s="32" t="str">
        <f>IF(AND(A437="",B437=""), "",IF(I437&gt;0, I437+LOOKUP(N437,'Adjustment Factors'!$B$7:$B$25,'Adjustment Factors'!$C$7:$C$25),IF(OR(C437="B", C437= "S"), 'Adjustment Factors'!$C$28,IF(C437="H", 'Adjustment Factors'!$C$29,"Sex Req'd"))))</f>
        <v/>
      </c>
      <c r="P437" s="31" t="str">
        <f t="shared" si="56"/>
        <v/>
      </c>
      <c r="Q437" s="32" t="str">
        <f>IF(OR(AND(A437="",B437=""),C437="",J437="" ), "",ROUND((((J437-(IF(I437&gt;0, I437,IF(OR(C437="B", C437= "S"), 'Adjustment Factors'!$C$28,IF(C437="H", 'Adjustment Factors'!$C$29,"Sex Req'd")))))/L437)*205)+IF(I437&gt;0, I437,IF(OR(C437="B", C437= "S"), 'Adjustment Factors'!$C$28,IF(C437="H", 'Adjustment Factors'!$C$29,"Sex Req'd")))+IF(OR(C437="B",C437="S"),LOOKUP(N437,'Adjustment Factors'!$B$7:$B$25,'Adjustment Factors'!$D$7:$D$25),IF(C437="H",LOOKUP(N437,'Adjustment Factors'!$B$7:$B$25,'Adjustment Factors'!$E$7:$E$25),"")),0))</f>
        <v/>
      </c>
      <c r="R437" s="31" t="str">
        <f t="shared" si="57"/>
        <v/>
      </c>
      <c r="S437" s="32" t="str">
        <f t="shared" si="59"/>
        <v/>
      </c>
      <c r="T437" s="31" t="str">
        <f t="shared" si="58"/>
        <v/>
      </c>
    </row>
    <row r="438" spans="1:20" x14ac:dyDescent="0.25">
      <c r="A438" s="27"/>
      <c r="B438" s="28"/>
      <c r="C438" s="28"/>
      <c r="D438" s="29"/>
      <c r="E438" s="30"/>
      <c r="F438" s="30"/>
      <c r="G438" s="29"/>
      <c r="H438" s="27"/>
      <c r="I438" s="27"/>
      <c r="J438" s="27"/>
      <c r="K438" s="27"/>
      <c r="L438" s="31" t="str">
        <f t="shared" si="53"/>
        <v/>
      </c>
      <c r="M438" s="31" t="str">
        <f t="shared" si="54"/>
        <v/>
      </c>
      <c r="N438" s="31" t="str">
        <f t="shared" si="55"/>
        <v/>
      </c>
      <c r="O438" s="32" t="str">
        <f>IF(AND(A438="",B438=""), "",IF(I438&gt;0, I438+LOOKUP(N438,'Adjustment Factors'!$B$7:$B$25,'Adjustment Factors'!$C$7:$C$25),IF(OR(C438="B", C438= "S"), 'Adjustment Factors'!$C$28,IF(C438="H", 'Adjustment Factors'!$C$29,"Sex Req'd"))))</f>
        <v/>
      </c>
      <c r="P438" s="31" t="str">
        <f t="shared" si="56"/>
        <v/>
      </c>
      <c r="Q438" s="32" t="str">
        <f>IF(OR(AND(A438="",B438=""),C438="",J438="" ), "",ROUND((((J438-(IF(I438&gt;0, I438,IF(OR(C438="B", C438= "S"), 'Adjustment Factors'!$C$28,IF(C438="H", 'Adjustment Factors'!$C$29,"Sex Req'd")))))/L438)*205)+IF(I438&gt;0, I438,IF(OR(C438="B", C438= "S"), 'Adjustment Factors'!$C$28,IF(C438="H", 'Adjustment Factors'!$C$29,"Sex Req'd")))+IF(OR(C438="B",C438="S"),LOOKUP(N438,'Adjustment Factors'!$B$7:$B$25,'Adjustment Factors'!$D$7:$D$25),IF(C438="H",LOOKUP(N438,'Adjustment Factors'!$B$7:$B$25,'Adjustment Factors'!$E$7:$E$25),"")),0))</f>
        <v/>
      </c>
      <c r="R438" s="31" t="str">
        <f t="shared" si="57"/>
        <v/>
      </c>
      <c r="S438" s="32" t="str">
        <f t="shared" si="59"/>
        <v/>
      </c>
      <c r="T438" s="31" t="str">
        <f t="shared" si="58"/>
        <v/>
      </c>
    </row>
    <row r="439" spans="1:20" x14ac:dyDescent="0.25">
      <c r="A439" s="27"/>
      <c r="B439" s="28"/>
      <c r="C439" s="28"/>
      <c r="D439" s="29"/>
      <c r="E439" s="30"/>
      <c r="F439" s="30"/>
      <c r="G439" s="29"/>
      <c r="H439" s="27"/>
      <c r="I439" s="27"/>
      <c r="J439" s="27"/>
      <c r="K439" s="27"/>
      <c r="L439" s="31" t="str">
        <f t="shared" si="53"/>
        <v/>
      </c>
      <c r="M439" s="31" t="str">
        <f t="shared" si="54"/>
        <v/>
      </c>
      <c r="N439" s="31" t="str">
        <f t="shared" si="55"/>
        <v/>
      </c>
      <c r="O439" s="32" t="str">
        <f>IF(AND(A439="",B439=""), "",IF(I439&gt;0, I439+LOOKUP(N439,'Adjustment Factors'!$B$7:$B$25,'Adjustment Factors'!$C$7:$C$25),IF(OR(C439="B", C439= "S"), 'Adjustment Factors'!$C$28,IF(C439="H", 'Adjustment Factors'!$C$29,"Sex Req'd"))))</f>
        <v/>
      </c>
      <c r="P439" s="31" t="str">
        <f t="shared" si="56"/>
        <v/>
      </c>
      <c r="Q439" s="32" t="str">
        <f>IF(OR(AND(A439="",B439=""),C439="",J439="" ), "",ROUND((((J439-(IF(I439&gt;0, I439,IF(OR(C439="B", C439= "S"), 'Adjustment Factors'!$C$28,IF(C439="H", 'Adjustment Factors'!$C$29,"Sex Req'd")))))/L439)*205)+IF(I439&gt;0, I439,IF(OR(C439="B", C439= "S"), 'Adjustment Factors'!$C$28,IF(C439="H", 'Adjustment Factors'!$C$29,"Sex Req'd")))+IF(OR(C439="B",C439="S"),LOOKUP(N439,'Adjustment Factors'!$B$7:$B$25,'Adjustment Factors'!$D$7:$D$25),IF(C439="H",LOOKUP(N439,'Adjustment Factors'!$B$7:$B$25,'Adjustment Factors'!$E$7:$E$25),"")),0))</f>
        <v/>
      </c>
      <c r="R439" s="31" t="str">
        <f t="shared" si="57"/>
        <v/>
      </c>
      <c r="S439" s="32" t="str">
        <f t="shared" si="59"/>
        <v/>
      </c>
      <c r="T439" s="31" t="str">
        <f t="shared" si="58"/>
        <v/>
      </c>
    </row>
    <row r="440" spans="1:20" x14ac:dyDescent="0.25">
      <c r="A440" s="27"/>
      <c r="B440" s="28"/>
      <c r="C440" s="28"/>
      <c r="D440" s="29"/>
      <c r="E440" s="30"/>
      <c r="F440" s="30"/>
      <c r="G440" s="29"/>
      <c r="H440" s="27"/>
      <c r="I440" s="27"/>
      <c r="J440" s="27"/>
      <c r="K440" s="27"/>
      <c r="L440" s="31" t="str">
        <f t="shared" ref="L440:L503" si="60">IF(OR(D440="",$D$8=""), "",IF(AND(($D$8-D440)&gt;=160,($D$8-D440)&lt;=250),($D$8-D440),"Out of Range"))</f>
        <v/>
      </c>
      <c r="M440" s="31" t="str">
        <f t="shared" ref="M440:M503" si="61">IF(OR(D440="",$D$9=""), "",IF(AND(($D$9-D440)&gt;=320,($D$9-D440)&lt;=410),($D$9-D440),"Out of Range"))</f>
        <v/>
      </c>
      <c r="N440" s="31" t="str">
        <f t="shared" ref="N440:N503" si="62">IF(D440="","",IF(G440&lt;&gt;"",IF((D440-G440)&lt; 640, 1, IF(AND((D440-G440)&gt;639, (D440-G440)&lt;730), 2, INT((D440-G440)/365))),IF(H440&gt;0,H440,"Dam Age Rqd")))</f>
        <v/>
      </c>
      <c r="O440" s="32" t="str">
        <f>IF(AND(A440="",B440=""), "",IF(I440&gt;0, I440+LOOKUP(N440,'Adjustment Factors'!$B$7:$B$25,'Adjustment Factors'!$C$7:$C$25),IF(OR(C440="B", C440= "S"), 'Adjustment Factors'!$C$28,IF(C440="H", 'Adjustment Factors'!$C$29,"Sex Req'd"))))</f>
        <v/>
      </c>
      <c r="P440" s="31" t="str">
        <f t="shared" si="56"/>
        <v/>
      </c>
      <c r="Q440" s="32" t="str">
        <f>IF(OR(AND(A440="",B440=""),C440="",J440="" ), "",ROUND((((J440-(IF(I440&gt;0, I440,IF(OR(C440="B", C440= "S"), 'Adjustment Factors'!$C$28,IF(C440="H", 'Adjustment Factors'!$C$29,"Sex Req'd")))))/L440)*205)+IF(I440&gt;0, I440,IF(OR(C440="B", C440= "S"), 'Adjustment Factors'!$C$28,IF(C440="H", 'Adjustment Factors'!$C$29,"Sex Req'd")))+IF(OR(C440="B",C440="S"),LOOKUP(N440,'Adjustment Factors'!$B$7:$B$25,'Adjustment Factors'!$D$7:$D$25),IF(C440="H",LOOKUP(N440,'Adjustment Factors'!$B$7:$B$25,'Adjustment Factors'!$E$7:$E$25),"")),0))</f>
        <v/>
      </c>
      <c r="R440" s="31" t="str">
        <f t="shared" si="57"/>
        <v/>
      </c>
      <c r="S440" s="32" t="str">
        <f t="shared" si="59"/>
        <v/>
      </c>
      <c r="T440" s="31" t="str">
        <f t="shared" si="58"/>
        <v/>
      </c>
    </row>
    <row r="441" spans="1:20" x14ac:dyDescent="0.25">
      <c r="A441" s="27"/>
      <c r="B441" s="28"/>
      <c r="C441" s="28"/>
      <c r="D441" s="29"/>
      <c r="E441" s="30"/>
      <c r="F441" s="30"/>
      <c r="G441" s="29"/>
      <c r="H441" s="27"/>
      <c r="I441" s="27"/>
      <c r="J441" s="27"/>
      <c r="K441" s="27"/>
      <c r="L441" s="31" t="str">
        <f t="shared" si="60"/>
        <v/>
      </c>
      <c r="M441" s="31" t="str">
        <f t="shared" si="61"/>
        <v/>
      </c>
      <c r="N441" s="31" t="str">
        <f t="shared" si="62"/>
        <v/>
      </c>
      <c r="O441" s="32" t="str">
        <f>IF(AND(A441="",B441=""), "",IF(I441&gt;0, I441+LOOKUP(N441,'Adjustment Factors'!$B$7:$B$25,'Adjustment Factors'!$C$7:$C$25),IF(OR(C441="B", C441= "S"), 'Adjustment Factors'!$C$28,IF(C441="H", 'Adjustment Factors'!$C$29,"Sex Req'd"))))</f>
        <v/>
      </c>
      <c r="P441" s="31" t="str">
        <f t="shared" si="56"/>
        <v/>
      </c>
      <c r="Q441" s="32" t="str">
        <f>IF(OR(AND(A441="",B441=""),C441="",J441="" ), "",ROUND((((J441-(IF(I441&gt;0, I441,IF(OR(C441="B", C441= "S"), 'Adjustment Factors'!$C$28,IF(C441="H", 'Adjustment Factors'!$C$29,"Sex Req'd")))))/L441)*205)+IF(I441&gt;0, I441,IF(OR(C441="B", C441= "S"), 'Adjustment Factors'!$C$28,IF(C441="H", 'Adjustment Factors'!$C$29,"Sex Req'd")))+IF(OR(C441="B",C441="S"),LOOKUP(N441,'Adjustment Factors'!$B$7:$B$25,'Adjustment Factors'!$D$7:$D$25),IF(C441="H",LOOKUP(N441,'Adjustment Factors'!$B$7:$B$25,'Adjustment Factors'!$E$7:$E$25),"")),0))</f>
        <v/>
      </c>
      <c r="R441" s="31" t="str">
        <f t="shared" si="57"/>
        <v/>
      </c>
      <c r="S441" s="32" t="str">
        <f t="shared" si="59"/>
        <v/>
      </c>
      <c r="T441" s="31" t="str">
        <f t="shared" si="58"/>
        <v/>
      </c>
    </row>
    <row r="442" spans="1:20" x14ac:dyDescent="0.25">
      <c r="A442" s="27"/>
      <c r="B442" s="28"/>
      <c r="C442" s="28"/>
      <c r="D442" s="29"/>
      <c r="E442" s="30"/>
      <c r="F442" s="30"/>
      <c r="G442" s="29"/>
      <c r="H442" s="27"/>
      <c r="I442" s="27"/>
      <c r="J442" s="27"/>
      <c r="K442" s="27"/>
      <c r="L442" s="31" t="str">
        <f t="shared" si="60"/>
        <v/>
      </c>
      <c r="M442" s="31" t="str">
        <f t="shared" si="61"/>
        <v/>
      </c>
      <c r="N442" s="31" t="str">
        <f t="shared" si="62"/>
        <v/>
      </c>
      <c r="O442" s="32" t="str">
        <f>IF(AND(A442="",B442=""), "",IF(I442&gt;0, I442+LOOKUP(N442,'Adjustment Factors'!$B$7:$B$25,'Adjustment Factors'!$C$7:$C$25),IF(OR(C442="B", C442= "S"), 'Adjustment Factors'!$C$28,IF(C442="H", 'Adjustment Factors'!$C$29,"Sex Req'd"))))</f>
        <v/>
      </c>
      <c r="P442" s="31" t="str">
        <f t="shared" si="56"/>
        <v/>
      </c>
      <c r="Q442" s="32" t="str">
        <f>IF(OR(AND(A442="",B442=""),C442="",J442="" ), "",ROUND((((J442-(IF(I442&gt;0, I442,IF(OR(C442="B", C442= "S"), 'Adjustment Factors'!$C$28,IF(C442="H", 'Adjustment Factors'!$C$29,"Sex Req'd")))))/L442)*205)+IF(I442&gt;0, I442,IF(OR(C442="B", C442= "S"), 'Adjustment Factors'!$C$28,IF(C442="H", 'Adjustment Factors'!$C$29,"Sex Req'd")))+IF(OR(C442="B",C442="S"),LOOKUP(N442,'Adjustment Factors'!$B$7:$B$25,'Adjustment Factors'!$D$7:$D$25),IF(C442="H",LOOKUP(N442,'Adjustment Factors'!$B$7:$B$25,'Adjustment Factors'!$E$7:$E$25),"")),0))</f>
        <v/>
      </c>
      <c r="R442" s="31" t="str">
        <f t="shared" si="57"/>
        <v/>
      </c>
      <c r="S442" s="32" t="str">
        <f t="shared" si="59"/>
        <v/>
      </c>
      <c r="T442" s="31" t="str">
        <f t="shared" si="58"/>
        <v/>
      </c>
    </row>
    <row r="443" spans="1:20" x14ac:dyDescent="0.25">
      <c r="A443" s="27"/>
      <c r="B443" s="28"/>
      <c r="C443" s="28"/>
      <c r="D443" s="29"/>
      <c r="E443" s="30"/>
      <c r="F443" s="30"/>
      <c r="G443" s="29"/>
      <c r="H443" s="27"/>
      <c r="I443" s="27"/>
      <c r="J443" s="27"/>
      <c r="K443" s="27"/>
      <c r="L443" s="31" t="str">
        <f t="shared" si="60"/>
        <v/>
      </c>
      <c r="M443" s="31" t="str">
        <f t="shared" si="61"/>
        <v/>
      </c>
      <c r="N443" s="31" t="str">
        <f t="shared" si="62"/>
        <v/>
      </c>
      <c r="O443" s="32" t="str">
        <f>IF(AND(A443="",B443=""), "",IF(I443&gt;0, I443+LOOKUP(N443,'Adjustment Factors'!$B$7:$B$25,'Adjustment Factors'!$C$7:$C$25),IF(OR(C443="B", C443= "S"), 'Adjustment Factors'!$C$28,IF(C443="H", 'Adjustment Factors'!$C$29,"Sex Req'd"))))</f>
        <v/>
      </c>
      <c r="P443" s="31" t="str">
        <f t="shared" ref="P443:P506" si="63">IF(O443="","",O443/$O$12*100)</f>
        <v/>
      </c>
      <c r="Q443" s="32" t="str">
        <f>IF(OR(AND(A443="",B443=""),C443="",J443="" ), "",ROUND((((J443-(IF(I443&gt;0, I443,IF(OR(C443="B", C443= "S"), 'Adjustment Factors'!$C$28,IF(C443="H", 'Adjustment Factors'!$C$29,"Sex Req'd")))))/L443)*205)+IF(I443&gt;0, I443,IF(OR(C443="B", C443= "S"), 'Adjustment Factors'!$C$28,IF(C443="H", 'Adjustment Factors'!$C$29,"Sex Req'd")))+IF(OR(C443="B",C443="S"),LOOKUP(N443,'Adjustment Factors'!$B$7:$B$25,'Adjustment Factors'!$D$7:$D$25),IF(C443="H",LOOKUP(N443,'Adjustment Factors'!$B$7:$B$25,'Adjustment Factors'!$E$7:$E$25),"")),0))</f>
        <v/>
      </c>
      <c r="R443" s="31" t="str">
        <f t="shared" ref="R443:R506" si="64">IF(Q443="","",Q443/$Q$12*100)</f>
        <v/>
      </c>
      <c r="S443" s="32" t="str">
        <f t="shared" si="59"/>
        <v/>
      </c>
      <c r="T443" s="31" t="str">
        <f t="shared" ref="T443:T506" si="65">IF(S443="","",S443/$S$12*100)</f>
        <v/>
      </c>
    </row>
    <row r="444" spans="1:20" x14ac:dyDescent="0.25">
      <c r="A444" s="27"/>
      <c r="B444" s="28"/>
      <c r="C444" s="28"/>
      <c r="D444" s="29"/>
      <c r="E444" s="30"/>
      <c r="F444" s="30"/>
      <c r="G444" s="29"/>
      <c r="H444" s="27"/>
      <c r="I444" s="27"/>
      <c r="J444" s="27"/>
      <c r="K444" s="27"/>
      <c r="L444" s="31" t="str">
        <f t="shared" si="60"/>
        <v/>
      </c>
      <c r="M444" s="31" t="str">
        <f t="shared" si="61"/>
        <v/>
      </c>
      <c r="N444" s="31" t="str">
        <f t="shared" si="62"/>
        <v/>
      </c>
      <c r="O444" s="32" t="str">
        <f>IF(AND(A444="",B444=""), "",IF(I444&gt;0, I444+LOOKUP(N444,'Adjustment Factors'!$B$7:$B$25,'Adjustment Factors'!$C$7:$C$25),IF(OR(C444="B", C444= "S"), 'Adjustment Factors'!$C$28,IF(C444="H", 'Adjustment Factors'!$C$29,"Sex Req'd"))))</f>
        <v/>
      </c>
      <c r="P444" s="31" t="str">
        <f t="shared" si="63"/>
        <v/>
      </c>
      <c r="Q444" s="32" t="str">
        <f>IF(OR(AND(A444="",B444=""),C444="",J444="" ), "",ROUND((((J444-(IF(I444&gt;0, I444,IF(OR(C444="B", C444= "S"), 'Adjustment Factors'!$C$28,IF(C444="H", 'Adjustment Factors'!$C$29,"Sex Req'd")))))/L444)*205)+IF(I444&gt;0, I444,IF(OR(C444="B", C444= "S"), 'Adjustment Factors'!$C$28,IF(C444="H", 'Adjustment Factors'!$C$29,"Sex Req'd")))+IF(OR(C444="B",C444="S"),LOOKUP(N444,'Adjustment Factors'!$B$7:$B$25,'Adjustment Factors'!$D$7:$D$25),IF(C444="H",LOOKUP(N444,'Adjustment Factors'!$B$7:$B$25,'Adjustment Factors'!$E$7:$E$25),"")),0))</f>
        <v/>
      </c>
      <c r="R444" s="31" t="str">
        <f t="shared" si="64"/>
        <v/>
      </c>
      <c r="S444" s="32" t="str">
        <f t="shared" si="59"/>
        <v/>
      </c>
      <c r="T444" s="31" t="str">
        <f t="shared" si="65"/>
        <v/>
      </c>
    </row>
    <row r="445" spans="1:20" x14ac:dyDescent="0.25">
      <c r="A445" s="27"/>
      <c r="B445" s="28"/>
      <c r="C445" s="28"/>
      <c r="D445" s="29"/>
      <c r="E445" s="30"/>
      <c r="F445" s="30"/>
      <c r="G445" s="29"/>
      <c r="H445" s="27"/>
      <c r="I445" s="27"/>
      <c r="J445" s="27"/>
      <c r="K445" s="27"/>
      <c r="L445" s="31" t="str">
        <f t="shared" si="60"/>
        <v/>
      </c>
      <c r="M445" s="31" t="str">
        <f t="shared" si="61"/>
        <v/>
      </c>
      <c r="N445" s="31" t="str">
        <f t="shared" si="62"/>
        <v/>
      </c>
      <c r="O445" s="32" t="str">
        <f>IF(AND(A445="",B445=""), "",IF(I445&gt;0, I445+LOOKUP(N445,'Adjustment Factors'!$B$7:$B$25,'Adjustment Factors'!$C$7:$C$25),IF(OR(C445="B", C445= "S"), 'Adjustment Factors'!$C$28,IF(C445="H", 'Adjustment Factors'!$C$29,"Sex Req'd"))))</f>
        <v/>
      </c>
      <c r="P445" s="31" t="str">
        <f t="shared" si="63"/>
        <v/>
      </c>
      <c r="Q445" s="32" t="str">
        <f>IF(OR(AND(A445="",B445=""),C445="",J445="" ), "",ROUND((((J445-(IF(I445&gt;0, I445,IF(OR(C445="B", C445= "S"), 'Adjustment Factors'!$C$28,IF(C445="H", 'Adjustment Factors'!$C$29,"Sex Req'd")))))/L445)*205)+IF(I445&gt;0, I445,IF(OR(C445="B", C445= "S"), 'Adjustment Factors'!$C$28,IF(C445="H", 'Adjustment Factors'!$C$29,"Sex Req'd")))+IF(OR(C445="B",C445="S"),LOOKUP(N445,'Adjustment Factors'!$B$7:$B$25,'Adjustment Factors'!$D$7:$D$25),IF(C445="H",LOOKUP(N445,'Adjustment Factors'!$B$7:$B$25,'Adjustment Factors'!$E$7:$E$25),"")),0))</f>
        <v/>
      </c>
      <c r="R445" s="31" t="str">
        <f t="shared" si="64"/>
        <v/>
      </c>
      <c r="S445" s="32" t="str">
        <f t="shared" si="59"/>
        <v/>
      </c>
      <c r="T445" s="31" t="str">
        <f t="shared" si="65"/>
        <v/>
      </c>
    </row>
    <row r="446" spans="1:20" x14ac:dyDescent="0.25">
      <c r="A446" s="27"/>
      <c r="B446" s="28"/>
      <c r="C446" s="28"/>
      <c r="D446" s="29"/>
      <c r="E446" s="30"/>
      <c r="F446" s="30"/>
      <c r="G446" s="29"/>
      <c r="H446" s="27"/>
      <c r="I446" s="27"/>
      <c r="J446" s="27"/>
      <c r="K446" s="27"/>
      <c r="L446" s="31" t="str">
        <f t="shared" si="60"/>
        <v/>
      </c>
      <c r="M446" s="31" t="str">
        <f t="shared" si="61"/>
        <v/>
      </c>
      <c r="N446" s="31" t="str">
        <f t="shared" si="62"/>
        <v/>
      </c>
      <c r="O446" s="32" t="str">
        <f>IF(AND(A446="",B446=""), "",IF(I446&gt;0, I446+LOOKUP(N446,'Adjustment Factors'!$B$7:$B$25,'Adjustment Factors'!$C$7:$C$25),IF(OR(C446="B", C446= "S"), 'Adjustment Factors'!$C$28,IF(C446="H", 'Adjustment Factors'!$C$29,"Sex Req'd"))))</f>
        <v/>
      </c>
      <c r="P446" s="31" t="str">
        <f t="shared" si="63"/>
        <v/>
      </c>
      <c r="Q446" s="32" t="str">
        <f>IF(OR(AND(A446="",B446=""),C446="",J446="" ), "",ROUND((((J446-(IF(I446&gt;0, I446,IF(OR(C446="B", C446= "S"), 'Adjustment Factors'!$C$28,IF(C446="H", 'Adjustment Factors'!$C$29,"Sex Req'd")))))/L446)*205)+IF(I446&gt;0, I446,IF(OR(C446="B", C446= "S"), 'Adjustment Factors'!$C$28,IF(C446="H", 'Adjustment Factors'!$C$29,"Sex Req'd")))+IF(OR(C446="B",C446="S"),LOOKUP(N446,'Adjustment Factors'!$B$7:$B$25,'Adjustment Factors'!$D$7:$D$25),IF(C446="H",LOOKUP(N446,'Adjustment Factors'!$B$7:$B$25,'Adjustment Factors'!$E$7:$E$25),"")),0))</f>
        <v/>
      </c>
      <c r="R446" s="31" t="str">
        <f t="shared" si="64"/>
        <v/>
      </c>
      <c r="S446" s="32" t="str">
        <f t="shared" si="59"/>
        <v/>
      </c>
      <c r="T446" s="31" t="str">
        <f t="shared" si="65"/>
        <v/>
      </c>
    </row>
    <row r="447" spans="1:20" x14ac:dyDescent="0.25">
      <c r="A447" s="27"/>
      <c r="B447" s="28"/>
      <c r="C447" s="28"/>
      <c r="D447" s="29"/>
      <c r="E447" s="30"/>
      <c r="F447" s="30"/>
      <c r="G447" s="29"/>
      <c r="H447" s="27"/>
      <c r="I447" s="27"/>
      <c r="J447" s="27"/>
      <c r="K447" s="27"/>
      <c r="L447" s="31" t="str">
        <f t="shared" si="60"/>
        <v/>
      </c>
      <c r="M447" s="31" t="str">
        <f t="shared" si="61"/>
        <v/>
      </c>
      <c r="N447" s="31" t="str">
        <f t="shared" si="62"/>
        <v/>
      </c>
      <c r="O447" s="32" t="str">
        <f>IF(AND(A447="",B447=""), "",IF(I447&gt;0, I447+LOOKUP(N447,'Adjustment Factors'!$B$7:$B$25,'Adjustment Factors'!$C$7:$C$25),IF(OR(C447="B", C447= "S"), 'Adjustment Factors'!$C$28,IF(C447="H", 'Adjustment Factors'!$C$29,"Sex Req'd"))))</f>
        <v/>
      </c>
      <c r="P447" s="31" t="str">
        <f t="shared" si="63"/>
        <v/>
      </c>
      <c r="Q447" s="32" t="str">
        <f>IF(OR(AND(A447="",B447=""),C447="",J447="" ), "",ROUND((((J447-(IF(I447&gt;0, I447,IF(OR(C447="B", C447= "S"), 'Adjustment Factors'!$C$28,IF(C447="H", 'Adjustment Factors'!$C$29,"Sex Req'd")))))/L447)*205)+IF(I447&gt;0, I447,IF(OR(C447="B", C447= "S"), 'Adjustment Factors'!$C$28,IF(C447="H", 'Adjustment Factors'!$C$29,"Sex Req'd")))+IF(OR(C447="B",C447="S"),LOOKUP(N447,'Adjustment Factors'!$B$7:$B$25,'Adjustment Factors'!$D$7:$D$25),IF(C447="H",LOOKUP(N447,'Adjustment Factors'!$B$7:$B$25,'Adjustment Factors'!$E$7:$E$25),"")),0))</f>
        <v/>
      </c>
      <c r="R447" s="31" t="str">
        <f t="shared" si="64"/>
        <v/>
      </c>
      <c r="S447" s="32" t="str">
        <f t="shared" si="59"/>
        <v/>
      </c>
      <c r="T447" s="31" t="str">
        <f t="shared" si="65"/>
        <v/>
      </c>
    </row>
    <row r="448" spans="1:20" x14ac:dyDescent="0.25">
      <c r="A448" s="27"/>
      <c r="B448" s="28"/>
      <c r="C448" s="28"/>
      <c r="D448" s="29"/>
      <c r="E448" s="30"/>
      <c r="F448" s="30"/>
      <c r="G448" s="29"/>
      <c r="H448" s="27"/>
      <c r="I448" s="27"/>
      <c r="J448" s="27"/>
      <c r="K448" s="27"/>
      <c r="L448" s="31" t="str">
        <f t="shared" si="60"/>
        <v/>
      </c>
      <c r="M448" s="31" t="str">
        <f t="shared" si="61"/>
        <v/>
      </c>
      <c r="N448" s="31" t="str">
        <f t="shared" si="62"/>
        <v/>
      </c>
      <c r="O448" s="32" t="str">
        <f>IF(AND(A448="",B448=""), "",IF(I448&gt;0, I448+LOOKUP(N448,'Adjustment Factors'!$B$7:$B$25,'Adjustment Factors'!$C$7:$C$25),IF(OR(C448="B", C448= "S"), 'Adjustment Factors'!$C$28,IF(C448="H", 'Adjustment Factors'!$C$29,"Sex Req'd"))))</f>
        <v/>
      </c>
      <c r="P448" s="31" t="str">
        <f t="shared" si="63"/>
        <v/>
      </c>
      <c r="Q448" s="32" t="str">
        <f>IF(OR(AND(A448="",B448=""),C448="",J448="" ), "",ROUND((((J448-(IF(I448&gt;0, I448,IF(OR(C448="B", C448= "S"), 'Adjustment Factors'!$C$28,IF(C448="H", 'Adjustment Factors'!$C$29,"Sex Req'd")))))/L448)*205)+IF(I448&gt;0, I448,IF(OR(C448="B", C448= "S"), 'Adjustment Factors'!$C$28,IF(C448="H", 'Adjustment Factors'!$C$29,"Sex Req'd")))+IF(OR(C448="B",C448="S"),LOOKUP(N448,'Adjustment Factors'!$B$7:$B$25,'Adjustment Factors'!$D$7:$D$25),IF(C448="H",LOOKUP(N448,'Adjustment Factors'!$B$7:$B$25,'Adjustment Factors'!$E$7:$E$25),"")),0))</f>
        <v/>
      </c>
      <c r="R448" s="31" t="str">
        <f t="shared" si="64"/>
        <v/>
      </c>
      <c r="S448" s="32" t="str">
        <f t="shared" si="59"/>
        <v/>
      </c>
      <c r="T448" s="31" t="str">
        <f t="shared" si="65"/>
        <v/>
      </c>
    </row>
    <row r="449" spans="1:20" x14ac:dyDescent="0.25">
      <c r="A449" s="27"/>
      <c r="B449" s="28"/>
      <c r="C449" s="28"/>
      <c r="D449" s="29"/>
      <c r="E449" s="30"/>
      <c r="F449" s="30"/>
      <c r="G449" s="29"/>
      <c r="H449" s="27"/>
      <c r="I449" s="27"/>
      <c r="J449" s="27"/>
      <c r="K449" s="27"/>
      <c r="L449" s="31" t="str">
        <f t="shared" si="60"/>
        <v/>
      </c>
      <c r="M449" s="31" t="str">
        <f t="shared" si="61"/>
        <v/>
      </c>
      <c r="N449" s="31" t="str">
        <f t="shared" si="62"/>
        <v/>
      </c>
      <c r="O449" s="32" t="str">
        <f>IF(AND(A449="",B449=""), "",IF(I449&gt;0, I449+LOOKUP(N449,'Adjustment Factors'!$B$7:$B$25,'Adjustment Factors'!$C$7:$C$25),IF(OR(C449="B", C449= "S"), 'Adjustment Factors'!$C$28,IF(C449="H", 'Adjustment Factors'!$C$29,"Sex Req'd"))))</f>
        <v/>
      </c>
      <c r="P449" s="31" t="str">
        <f t="shared" si="63"/>
        <v/>
      </c>
      <c r="Q449" s="32" t="str">
        <f>IF(OR(AND(A449="",B449=""),C449="",J449="" ), "",ROUND((((J449-(IF(I449&gt;0, I449,IF(OR(C449="B", C449= "S"), 'Adjustment Factors'!$C$28,IF(C449="H", 'Adjustment Factors'!$C$29,"Sex Req'd")))))/L449)*205)+IF(I449&gt;0, I449,IF(OR(C449="B", C449= "S"), 'Adjustment Factors'!$C$28,IF(C449="H", 'Adjustment Factors'!$C$29,"Sex Req'd")))+IF(OR(C449="B",C449="S"),LOOKUP(N449,'Adjustment Factors'!$B$7:$B$25,'Adjustment Factors'!$D$7:$D$25),IF(C449="H",LOOKUP(N449,'Adjustment Factors'!$B$7:$B$25,'Adjustment Factors'!$E$7:$E$25),"")),0))</f>
        <v/>
      </c>
      <c r="R449" s="31" t="str">
        <f t="shared" si="64"/>
        <v/>
      </c>
      <c r="S449" s="32" t="str">
        <f t="shared" si="59"/>
        <v/>
      </c>
      <c r="T449" s="31" t="str">
        <f t="shared" si="65"/>
        <v/>
      </c>
    </row>
    <row r="450" spans="1:20" x14ac:dyDescent="0.25">
      <c r="A450" s="27"/>
      <c r="B450" s="28"/>
      <c r="C450" s="28"/>
      <c r="D450" s="29"/>
      <c r="E450" s="30"/>
      <c r="F450" s="30"/>
      <c r="G450" s="29"/>
      <c r="H450" s="27"/>
      <c r="I450" s="27"/>
      <c r="J450" s="27"/>
      <c r="K450" s="27"/>
      <c r="L450" s="31" t="str">
        <f t="shared" si="60"/>
        <v/>
      </c>
      <c r="M450" s="31" t="str">
        <f t="shared" si="61"/>
        <v/>
      </c>
      <c r="N450" s="31" t="str">
        <f t="shared" si="62"/>
        <v/>
      </c>
      <c r="O450" s="32" t="str">
        <f>IF(AND(A450="",B450=""), "",IF(I450&gt;0, I450+LOOKUP(N450,'Adjustment Factors'!$B$7:$B$25,'Adjustment Factors'!$C$7:$C$25),IF(OR(C450="B", C450= "S"), 'Adjustment Factors'!$C$28,IF(C450="H", 'Adjustment Factors'!$C$29,"Sex Req'd"))))</f>
        <v/>
      </c>
      <c r="P450" s="31" t="str">
        <f t="shared" si="63"/>
        <v/>
      </c>
      <c r="Q450" s="32" t="str">
        <f>IF(OR(AND(A450="",B450=""),C450="",J450="" ), "",ROUND((((J450-(IF(I450&gt;0, I450,IF(OR(C450="B", C450= "S"), 'Adjustment Factors'!$C$28,IF(C450="H", 'Adjustment Factors'!$C$29,"Sex Req'd")))))/L450)*205)+IF(I450&gt;0, I450,IF(OR(C450="B", C450= "S"), 'Adjustment Factors'!$C$28,IF(C450="H", 'Adjustment Factors'!$C$29,"Sex Req'd")))+IF(OR(C450="B",C450="S"),LOOKUP(N450,'Adjustment Factors'!$B$7:$B$25,'Adjustment Factors'!$D$7:$D$25),IF(C450="H",LOOKUP(N450,'Adjustment Factors'!$B$7:$B$25,'Adjustment Factors'!$E$7:$E$25),"")),0))</f>
        <v/>
      </c>
      <c r="R450" s="31" t="str">
        <f t="shared" si="64"/>
        <v/>
      </c>
      <c r="S450" s="32" t="str">
        <f t="shared" si="59"/>
        <v/>
      </c>
      <c r="T450" s="31" t="str">
        <f t="shared" si="65"/>
        <v/>
      </c>
    </row>
    <row r="451" spans="1:20" x14ac:dyDescent="0.25">
      <c r="A451" s="27"/>
      <c r="B451" s="28"/>
      <c r="C451" s="28"/>
      <c r="D451" s="29"/>
      <c r="E451" s="30"/>
      <c r="F451" s="30"/>
      <c r="G451" s="29"/>
      <c r="H451" s="27"/>
      <c r="I451" s="27"/>
      <c r="J451" s="27"/>
      <c r="K451" s="27"/>
      <c r="L451" s="31" t="str">
        <f t="shared" si="60"/>
        <v/>
      </c>
      <c r="M451" s="31" t="str">
        <f t="shared" si="61"/>
        <v/>
      </c>
      <c r="N451" s="31" t="str">
        <f t="shared" si="62"/>
        <v/>
      </c>
      <c r="O451" s="32" t="str">
        <f>IF(AND(A451="",B451=""), "",IF(I451&gt;0, I451+LOOKUP(N451,'Adjustment Factors'!$B$7:$B$25,'Adjustment Factors'!$C$7:$C$25),IF(OR(C451="B", C451= "S"), 'Adjustment Factors'!$C$28,IF(C451="H", 'Adjustment Factors'!$C$29,"Sex Req'd"))))</f>
        <v/>
      </c>
      <c r="P451" s="31" t="str">
        <f t="shared" si="63"/>
        <v/>
      </c>
      <c r="Q451" s="32" t="str">
        <f>IF(OR(AND(A451="",B451=""),C451="",J451="" ), "",ROUND((((J451-(IF(I451&gt;0, I451,IF(OR(C451="B", C451= "S"), 'Adjustment Factors'!$C$28,IF(C451="H", 'Adjustment Factors'!$C$29,"Sex Req'd")))))/L451)*205)+IF(I451&gt;0, I451,IF(OR(C451="B", C451= "S"), 'Adjustment Factors'!$C$28,IF(C451="H", 'Adjustment Factors'!$C$29,"Sex Req'd")))+IF(OR(C451="B",C451="S"),LOOKUP(N451,'Adjustment Factors'!$B$7:$B$25,'Adjustment Factors'!$D$7:$D$25),IF(C451="H",LOOKUP(N451,'Adjustment Factors'!$B$7:$B$25,'Adjustment Factors'!$E$7:$E$25),"")),0))</f>
        <v/>
      </c>
      <c r="R451" s="31" t="str">
        <f t="shared" si="64"/>
        <v/>
      </c>
      <c r="S451" s="32" t="str">
        <f t="shared" si="59"/>
        <v/>
      </c>
      <c r="T451" s="31" t="str">
        <f t="shared" si="65"/>
        <v/>
      </c>
    </row>
    <row r="452" spans="1:20" x14ac:dyDescent="0.25">
      <c r="A452" s="27"/>
      <c r="B452" s="28"/>
      <c r="C452" s="28"/>
      <c r="D452" s="29"/>
      <c r="E452" s="30"/>
      <c r="F452" s="30"/>
      <c r="G452" s="29"/>
      <c r="H452" s="27"/>
      <c r="I452" s="27"/>
      <c r="J452" s="27"/>
      <c r="K452" s="27"/>
      <c r="L452" s="31" t="str">
        <f t="shared" si="60"/>
        <v/>
      </c>
      <c r="M452" s="31" t="str">
        <f t="shared" si="61"/>
        <v/>
      </c>
      <c r="N452" s="31" t="str">
        <f t="shared" si="62"/>
        <v/>
      </c>
      <c r="O452" s="32" t="str">
        <f>IF(AND(A452="",B452=""), "",IF(I452&gt;0, I452+LOOKUP(N452,'Adjustment Factors'!$B$7:$B$25,'Adjustment Factors'!$C$7:$C$25),IF(OR(C452="B", C452= "S"), 'Adjustment Factors'!$C$28,IF(C452="H", 'Adjustment Factors'!$C$29,"Sex Req'd"))))</f>
        <v/>
      </c>
      <c r="P452" s="31" t="str">
        <f t="shared" si="63"/>
        <v/>
      </c>
      <c r="Q452" s="32" t="str">
        <f>IF(OR(AND(A452="",B452=""),C452="",J452="" ), "",ROUND((((J452-(IF(I452&gt;0, I452,IF(OR(C452="B", C452= "S"), 'Adjustment Factors'!$C$28,IF(C452="H", 'Adjustment Factors'!$C$29,"Sex Req'd")))))/L452)*205)+IF(I452&gt;0, I452,IF(OR(C452="B", C452= "S"), 'Adjustment Factors'!$C$28,IF(C452="H", 'Adjustment Factors'!$C$29,"Sex Req'd")))+IF(OR(C452="B",C452="S"),LOOKUP(N452,'Adjustment Factors'!$B$7:$B$25,'Adjustment Factors'!$D$7:$D$25),IF(C452="H",LOOKUP(N452,'Adjustment Factors'!$B$7:$B$25,'Adjustment Factors'!$E$7:$E$25),"")),0))</f>
        <v/>
      </c>
      <c r="R452" s="31" t="str">
        <f t="shared" si="64"/>
        <v/>
      </c>
      <c r="S452" s="32" t="str">
        <f t="shared" si="59"/>
        <v/>
      </c>
      <c r="T452" s="31" t="str">
        <f t="shared" si="65"/>
        <v/>
      </c>
    </row>
    <row r="453" spans="1:20" x14ac:dyDescent="0.25">
      <c r="A453" s="27"/>
      <c r="B453" s="28"/>
      <c r="C453" s="28"/>
      <c r="D453" s="29"/>
      <c r="E453" s="30"/>
      <c r="F453" s="30"/>
      <c r="G453" s="29"/>
      <c r="H453" s="27"/>
      <c r="I453" s="27"/>
      <c r="J453" s="27"/>
      <c r="K453" s="27"/>
      <c r="L453" s="31" t="str">
        <f t="shared" si="60"/>
        <v/>
      </c>
      <c r="M453" s="31" t="str">
        <f t="shared" si="61"/>
        <v/>
      </c>
      <c r="N453" s="31" t="str">
        <f t="shared" si="62"/>
        <v/>
      </c>
      <c r="O453" s="32" t="str">
        <f>IF(AND(A453="",B453=""), "",IF(I453&gt;0, I453+LOOKUP(N453,'Adjustment Factors'!$B$7:$B$25,'Adjustment Factors'!$C$7:$C$25),IF(OR(C453="B", C453= "S"), 'Adjustment Factors'!$C$28,IF(C453="H", 'Adjustment Factors'!$C$29,"Sex Req'd"))))</f>
        <v/>
      </c>
      <c r="P453" s="31" t="str">
        <f t="shared" si="63"/>
        <v/>
      </c>
      <c r="Q453" s="32" t="str">
        <f>IF(OR(AND(A453="",B453=""),C453="",J453="" ), "",ROUND((((J453-(IF(I453&gt;0, I453,IF(OR(C453="B", C453= "S"), 'Adjustment Factors'!$C$28,IF(C453="H", 'Adjustment Factors'!$C$29,"Sex Req'd")))))/L453)*205)+IF(I453&gt;0, I453,IF(OR(C453="B", C453= "S"), 'Adjustment Factors'!$C$28,IF(C453="H", 'Adjustment Factors'!$C$29,"Sex Req'd")))+IF(OR(C453="B",C453="S"),LOOKUP(N453,'Adjustment Factors'!$B$7:$B$25,'Adjustment Factors'!$D$7:$D$25),IF(C453="H",LOOKUP(N453,'Adjustment Factors'!$B$7:$B$25,'Adjustment Factors'!$E$7:$E$25),"")),0))</f>
        <v/>
      </c>
      <c r="R453" s="31" t="str">
        <f t="shared" si="64"/>
        <v/>
      </c>
      <c r="S453" s="32" t="str">
        <f t="shared" si="59"/>
        <v/>
      </c>
      <c r="T453" s="31" t="str">
        <f t="shared" si="65"/>
        <v/>
      </c>
    </row>
    <row r="454" spans="1:20" x14ac:dyDescent="0.25">
      <c r="A454" s="27"/>
      <c r="B454" s="28"/>
      <c r="C454" s="28"/>
      <c r="D454" s="29"/>
      <c r="E454" s="30"/>
      <c r="F454" s="30"/>
      <c r="G454" s="29"/>
      <c r="H454" s="27"/>
      <c r="I454" s="27"/>
      <c r="J454" s="27"/>
      <c r="K454" s="27"/>
      <c r="L454" s="31" t="str">
        <f t="shared" si="60"/>
        <v/>
      </c>
      <c r="M454" s="31" t="str">
        <f t="shared" si="61"/>
        <v/>
      </c>
      <c r="N454" s="31" t="str">
        <f t="shared" si="62"/>
        <v/>
      </c>
      <c r="O454" s="32" t="str">
        <f>IF(AND(A454="",B454=""), "",IF(I454&gt;0, I454+LOOKUP(N454,'Adjustment Factors'!$B$7:$B$25,'Adjustment Factors'!$C$7:$C$25),IF(OR(C454="B", C454= "S"), 'Adjustment Factors'!$C$28,IF(C454="H", 'Adjustment Factors'!$C$29,"Sex Req'd"))))</f>
        <v/>
      </c>
      <c r="P454" s="31" t="str">
        <f t="shared" si="63"/>
        <v/>
      </c>
      <c r="Q454" s="32" t="str">
        <f>IF(OR(AND(A454="",B454=""),C454="",J454="" ), "",ROUND((((J454-(IF(I454&gt;0, I454,IF(OR(C454="B", C454= "S"), 'Adjustment Factors'!$C$28,IF(C454="H", 'Adjustment Factors'!$C$29,"Sex Req'd")))))/L454)*205)+IF(I454&gt;0, I454,IF(OR(C454="B", C454= "S"), 'Adjustment Factors'!$C$28,IF(C454="H", 'Adjustment Factors'!$C$29,"Sex Req'd")))+IF(OR(C454="B",C454="S"),LOOKUP(N454,'Adjustment Factors'!$B$7:$B$25,'Adjustment Factors'!$D$7:$D$25),IF(C454="H",LOOKUP(N454,'Adjustment Factors'!$B$7:$B$25,'Adjustment Factors'!$E$7:$E$25),"")),0))</f>
        <v/>
      </c>
      <c r="R454" s="31" t="str">
        <f t="shared" si="64"/>
        <v/>
      </c>
      <c r="S454" s="32" t="str">
        <f t="shared" si="59"/>
        <v/>
      </c>
      <c r="T454" s="31" t="str">
        <f t="shared" si="65"/>
        <v/>
      </c>
    </row>
    <row r="455" spans="1:20" x14ac:dyDescent="0.25">
      <c r="A455" s="27"/>
      <c r="B455" s="28"/>
      <c r="C455" s="28"/>
      <c r="D455" s="29"/>
      <c r="E455" s="30"/>
      <c r="F455" s="30"/>
      <c r="G455" s="29"/>
      <c r="H455" s="27"/>
      <c r="I455" s="27"/>
      <c r="J455" s="27"/>
      <c r="K455" s="27"/>
      <c r="L455" s="31" t="str">
        <f t="shared" si="60"/>
        <v/>
      </c>
      <c r="M455" s="31" t="str">
        <f t="shared" si="61"/>
        <v/>
      </c>
      <c r="N455" s="31" t="str">
        <f t="shared" si="62"/>
        <v/>
      </c>
      <c r="O455" s="32" t="str">
        <f>IF(AND(A455="",B455=""), "",IF(I455&gt;0, I455+LOOKUP(N455,'Adjustment Factors'!$B$7:$B$25,'Adjustment Factors'!$C$7:$C$25),IF(OR(C455="B", C455= "S"), 'Adjustment Factors'!$C$28,IF(C455="H", 'Adjustment Factors'!$C$29,"Sex Req'd"))))</f>
        <v/>
      </c>
      <c r="P455" s="31" t="str">
        <f t="shared" si="63"/>
        <v/>
      </c>
      <c r="Q455" s="32" t="str">
        <f>IF(OR(AND(A455="",B455=""),C455="",J455="" ), "",ROUND((((J455-(IF(I455&gt;0, I455,IF(OR(C455="B", C455= "S"), 'Adjustment Factors'!$C$28,IF(C455="H", 'Adjustment Factors'!$C$29,"Sex Req'd")))))/L455)*205)+IF(I455&gt;0, I455,IF(OR(C455="B", C455= "S"), 'Adjustment Factors'!$C$28,IF(C455="H", 'Adjustment Factors'!$C$29,"Sex Req'd")))+IF(OR(C455="B",C455="S"),LOOKUP(N455,'Adjustment Factors'!$B$7:$B$25,'Adjustment Factors'!$D$7:$D$25),IF(C455="H",LOOKUP(N455,'Adjustment Factors'!$B$7:$B$25,'Adjustment Factors'!$E$7:$E$25),"")),0))</f>
        <v/>
      </c>
      <c r="R455" s="31" t="str">
        <f t="shared" si="64"/>
        <v/>
      </c>
      <c r="S455" s="32" t="str">
        <f t="shared" si="59"/>
        <v/>
      </c>
      <c r="T455" s="31" t="str">
        <f t="shared" si="65"/>
        <v/>
      </c>
    </row>
    <row r="456" spans="1:20" x14ac:dyDescent="0.25">
      <c r="A456" s="27"/>
      <c r="B456" s="28"/>
      <c r="C456" s="28"/>
      <c r="D456" s="29"/>
      <c r="E456" s="30"/>
      <c r="F456" s="30"/>
      <c r="G456" s="29"/>
      <c r="H456" s="27"/>
      <c r="I456" s="27"/>
      <c r="J456" s="27"/>
      <c r="K456" s="27"/>
      <c r="L456" s="31" t="str">
        <f t="shared" si="60"/>
        <v/>
      </c>
      <c r="M456" s="31" t="str">
        <f t="shared" si="61"/>
        <v/>
      </c>
      <c r="N456" s="31" t="str">
        <f t="shared" si="62"/>
        <v/>
      </c>
      <c r="O456" s="32" t="str">
        <f>IF(AND(A456="",B456=""), "",IF(I456&gt;0, I456+LOOKUP(N456,'Adjustment Factors'!$B$7:$B$25,'Adjustment Factors'!$C$7:$C$25),IF(OR(C456="B", C456= "S"), 'Adjustment Factors'!$C$28,IF(C456="H", 'Adjustment Factors'!$C$29,"Sex Req'd"))))</f>
        <v/>
      </c>
      <c r="P456" s="31" t="str">
        <f t="shared" si="63"/>
        <v/>
      </c>
      <c r="Q456" s="32" t="str">
        <f>IF(OR(AND(A456="",B456=""),C456="",J456="" ), "",ROUND((((J456-(IF(I456&gt;0, I456,IF(OR(C456="B", C456= "S"), 'Adjustment Factors'!$C$28,IF(C456="H", 'Adjustment Factors'!$C$29,"Sex Req'd")))))/L456)*205)+IF(I456&gt;0, I456,IF(OR(C456="B", C456= "S"), 'Adjustment Factors'!$C$28,IF(C456="H", 'Adjustment Factors'!$C$29,"Sex Req'd")))+IF(OR(C456="B",C456="S"),LOOKUP(N456,'Adjustment Factors'!$B$7:$B$25,'Adjustment Factors'!$D$7:$D$25),IF(C456="H",LOOKUP(N456,'Adjustment Factors'!$B$7:$B$25,'Adjustment Factors'!$E$7:$E$25),"")),0))</f>
        <v/>
      </c>
      <c r="R456" s="31" t="str">
        <f t="shared" si="64"/>
        <v/>
      </c>
      <c r="S456" s="32" t="str">
        <f t="shared" si="59"/>
        <v/>
      </c>
      <c r="T456" s="31" t="str">
        <f t="shared" si="65"/>
        <v/>
      </c>
    </row>
    <row r="457" spans="1:20" x14ac:dyDescent="0.25">
      <c r="A457" s="27"/>
      <c r="B457" s="28"/>
      <c r="C457" s="28"/>
      <c r="D457" s="29"/>
      <c r="E457" s="30"/>
      <c r="F457" s="30"/>
      <c r="G457" s="29"/>
      <c r="H457" s="27"/>
      <c r="I457" s="27"/>
      <c r="J457" s="27"/>
      <c r="K457" s="27"/>
      <c r="L457" s="31" t="str">
        <f t="shared" si="60"/>
        <v/>
      </c>
      <c r="M457" s="31" t="str">
        <f t="shared" si="61"/>
        <v/>
      </c>
      <c r="N457" s="31" t="str">
        <f t="shared" si="62"/>
        <v/>
      </c>
      <c r="O457" s="32" t="str">
        <f>IF(AND(A457="",B457=""), "",IF(I457&gt;0, I457+LOOKUP(N457,'Adjustment Factors'!$B$7:$B$25,'Adjustment Factors'!$C$7:$C$25),IF(OR(C457="B", C457= "S"), 'Adjustment Factors'!$C$28,IF(C457="H", 'Adjustment Factors'!$C$29,"Sex Req'd"))))</f>
        <v/>
      </c>
      <c r="P457" s="31" t="str">
        <f t="shared" si="63"/>
        <v/>
      </c>
      <c r="Q457" s="32" t="str">
        <f>IF(OR(AND(A457="",B457=""),C457="",J457="" ), "",ROUND((((J457-(IF(I457&gt;0, I457,IF(OR(C457="B", C457= "S"), 'Adjustment Factors'!$C$28,IF(C457="H", 'Adjustment Factors'!$C$29,"Sex Req'd")))))/L457)*205)+IF(I457&gt;0, I457,IF(OR(C457="B", C457= "S"), 'Adjustment Factors'!$C$28,IF(C457="H", 'Adjustment Factors'!$C$29,"Sex Req'd")))+IF(OR(C457="B",C457="S"),LOOKUP(N457,'Adjustment Factors'!$B$7:$B$25,'Adjustment Factors'!$D$7:$D$25),IF(C457="H",LOOKUP(N457,'Adjustment Factors'!$B$7:$B$25,'Adjustment Factors'!$E$7:$E$25),"")),0))</f>
        <v/>
      </c>
      <c r="R457" s="31" t="str">
        <f t="shared" si="64"/>
        <v/>
      </c>
      <c r="S457" s="32" t="str">
        <f t="shared" si="59"/>
        <v/>
      </c>
      <c r="T457" s="31" t="str">
        <f t="shared" si="65"/>
        <v/>
      </c>
    </row>
    <row r="458" spans="1:20" x14ac:dyDescent="0.25">
      <c r="A458" s="27"/>
      <c r="B458" s="28"/>
      <c r="C458" s="28"/>
      <c r="D458" s="29"/>
      <c r="E458" s="30"/>
      <c r="F458" s="30"/>
      <c r="G458" s="29"/>
      <c r="H458" s="27"/>
      <c r="I458" s="27"/>
      <c r="J458" s="27"/>
      <c r="K458" s="27"/>
      <c r="L458" s="31" t="str">
        <f t="shared" si="60"/>
        <v/>
      </c>
      <c r="M458" s="31" t="str">
        <f t="shared" si="61"/>
        <v/>
      </c>
      <c r="N458" s="31" t="str">
        <f t="shared" si="62"/>
        <v/>
      </c>
      <c r="O458" s="32" t="str">
        <f>IF(AND(A458="",B458=""), "",IF(I458&gt;0, I458+LOOKUP(N458,'Adjustment Factors'!$B$7:$B$25,'Adjustment Factors'!$C$7:$C$25),IF(OR(C458="B", C458= "S"), 'Adjustment Factors'!$C$28,IF(C458="H", 'Adjustment Factors'!$C$29,"Sex Req'd"))))</f>
        <v/>
      </c>
      <c r="P458" s="31" t="str">
        <f t="shared" si="63"/>
        <v/>
      </c>
      <c r="Q458" s="32" t="str">
        <f>IF(OR(AND(A458="",B458=""),C458="",J458="" ), "",ROUND((((J458-(IF(I458&gt;0, I458,IF(OR(C458="B", C458= "S"), 'Adjustment Factors'!$C$28,IF(C458="H", 'Adjustment Factors'!$C$29,"Sex Req'd")))))/L458)*205)+IF(I458&gt;0, I458,IF(OR(C458="B", C458= "S"), 'Adjustment Factors'!$C$28,IF(C458="H", 'Adjustment Factors'!$C$29,"Sex Req'd")))+IF(OR(C458="B",C458="S"),LOOKUP(N458,'Adjustment Factors'!$B$7:$B$25,'Adjustment Factors'!$D$7:$D$25),IF(C458="H",LOOKUP(N458,'Adjustment Factors'!$B$7:$B$25,'Adjustment Factors'!$E$7:$E$25),"")),0))</f>
        <v/>
      </c>
      <c r="R458" s="31" t="str">
        <f t="shared" si="64"/>
        <v/>
      </c>
      <c r="S458" s="32" t="str">
        <f t="shared" si="59"/>
        <v/>
      </c>
      <c r="T458" s="31" t="str">
        <f t="shared" si="65"/>
        <v/>
      </c>
    </row>
    <row r="459" spans="1:20" x14ac:dyDescent="0.25">
      <c r="A459" s="27"/>
      <c r="B459" s="28"/>
      <c r="C459" s="28"/>
      <c r="D459" s="29"/>
      <c r="E459" s="30"/>
      <c r="F459" s="30"/>
      <c r="G459" s="29"/>
      <c r="H459" s="27"/>
      <c r="I459" s="27"/>
      <c r="J459" s="27"/>
      <c r="K459" s="27"/>
      <c r="L459" s="31" t="str">
        <f t="shared" si="60"/>
        <v/>
      </c>
      <c r="M459" s="31" t="str">
        <f t="shared" si="61"/>
        <v/>
      </c>
      <c r="N459" s="31" t="str">
        <f t="shared" si="62"/>
        <v/>
      </c>
      <c r="O459" s="32" t="str">
        <f>IF(AND(A459="",B459=""), "",IF(I459&gt;0, I459+LOOKUP(N459,'Adjustment Factors'!$B$7:$B$25,'Adjustment Factors'!$C$7:$C$25),IF(OR(C459="B", C459= "S"), 'Adjustment Factors'!$C$28,IF(C459="H", 'Adjustment Factors'!$C$29,"Sex Req'd"))))</f>
        <v/>
      </c>
      <c r="P459" s="31" t="str">
        <f t="shared" si="63"/>
        <v/>
      </c>
      <c r="Q459" s="32" t="str">
        <f>IF(OR(AND(A459="",B459=""),C459="",J459="" ), "",ROUND((((J459-(IF(I459&gt;0, I459,IF(OR(C459="B", C459= "S"), 'Adjustment Factors'!$C$28,IF(C459="H", 'Adjustment Factors'!$C$29,"Sex Req'd")))))/L459)*205)+IF(I459&gt;0, I459,IF(OR(C459="B", C459= "S"), 'Adjustment Factors'!$C$28,IF(C459="H", 'Adjustment Factors'!$C$29,"Sex Req'd")))+IF(OR(C459="B",C459="S"),LOOKUP(N459,'Adjustment Factors'!$B$7:$B$25,'Adjustment Factors'!$D$7:$D$25),IF(C459="H",LOOKUP(N459,'Adjustment Factors'!$B$7:$B$25,'Adjustment Factors'!$E$7:$E$25),"")),0))</f>
        <v/>
      </c>
      <c r="R459" s="31" t="str">
        <f t="shared" si="64"/>
        <v/>
      </c>
      <c r="S459" s="32" t="str">
        <f t="shared" si="59"/>
        <v/>
      </c>
      <c r="T459" s="31" t="str">
        <f t="shared" si="65"/>
        <v/>
      </c>
    </row>
    <row r="460" spans="1:20" x14ac:dyDescent="0.25">
      <c r="A460" s="27"/>
      <c r="B460" s="28"/>
      <c r="C460" s="28"/>
      <c r="D460" s="29"/>
      <c r="E460" s="30"/>
      <c r="F460" s="30"/>
      <c r="G460" s="29"/>
      <c r="H460" s="27"/>
      <c r="I460" s="27"/>
      <c r="J460" s="27"/>
      <c r="K460" s="27"/>
      <c r="L460" s="31" t="str">
        <f t="shared" si="60"/>
        <v/>
      </c>
      <c r="M460" s="31" t="str">
        <f t="shared" si="61"/>
        <v/>
      </c>
      <c r="N460" s="31" t="str">
        <f t="shared" si="62"/>
        <v/>
      </c>
      <c r="O460" s="32" t="str">
        <f>IF(AND(A460="",B460=""), "",IF(I460&gt;0, I460+LOOKUP(N460,'Adjustment Factors'!$B$7:$B$25,'Adjustment Factors'!$C$7:$C$25),IF(OR(C460="B", C460= "S"), 'Adjustment Factors'!$C$28,IF(C460="H", 'Adjustment Factors'!$C$29,"Sex Req'd"))))</f>
        <v/>
      </c>
      <c r="P460" s="31" t="str">
        <f t="shared" si="63"/>
        <v/>
      </c>
      <c r="Q460" s="32" t="str">
        <f>IF(OR(AND(A460="",B460=""),C460="",J460="" ), "",ROUND((((J460-(IF(I460&gt;0, I460,IF(OR(C460="B", C460= "S"), 'Adjustment Factors'!$C$28,IF(C460="H", 'Adjustment Factors'!$C$29,"Sex Req'd")))))/L460)*205)+IF(I460&gt;0, I460,IF(OR(C460="B", C460= "S"), 'Adjustment Factors'!$C$28,IF(C460="H", 'Adjustment Factors'!$C$29,"Sex Req'd")))+IF(OR(C460="B",C460="S"),LOOKUP(N460,'Adjustment Factors'!$B$7:$B$25,'Adjustment Factors'!$D$7:$D$25),IF(C460="H",LOOKUP(N460,'Adjustment Factors'!$B$7:$B$25,'Adjustment Factors'!$E$7:$E$25),"")),0))</f>
        <v/>
      </c>
      <c r="R460" s="31" t="str">
        <f t="shared" si="64"/>
        <v/>
      </c>
      <c r="S460" s="32" t="str">
        <f t="shared" si="59"/>
        <v/>
      </c>
      <c r="T460" s="31" t="str">
        <f t="shared" si="65"/>
        <v/>
      </c>
    </row>
    <row r="461" spans="1:20" x14ac:dyDescent="0.25">
      <c r="A461" s="27"/>
      <c r="B461" s="28"/>
      <c r="C461" s="28"/>
      <c r="D461" s="29"/>
      <c r="E461" s="30"/>
      <c r="F461" s="30"/>
      <c r="G461" s="29"/>
      <c r="H461" s="27"/>
      <c r="I461" s="27"/>
      <c r="J461" s="27"/>
      <c r="K461" s="27"/>
      <c r="L461" s="31" t="str">
        <f t="shared" si="60"/>
        <v/>
      </c>
      <c r="M461" s="31" t="str">
        <f t="shared" si="61"/>
        <v/>
      </c>
      <c r="N461" s="31" t="str">
        <f t="shared" si="62"/>
        <v/>
      </c>
      <c r="O461" s="32" t="str">
        <f>IF(AND(A461="",B461=""), "",IF(I461&gt;0, I461+LOOKUP(N461,'Adjustment Factors'!$B$7:$B$25,'Adjustment Factors'!$C$7:$C$25),IF(OR(C461="B", C461= "S"), 'Adjustment Factors'!$C$28,IF(C461="H", 'Adjustment Factors'!$C$29,"Sex Req'd"))))</f>
        <v/>
      </c>
      <c r="P461" s="31" t="str">
        <f t="shared" si="63"/>
        <v/>
      </c>
      <c r="Q461" s="32" t="str">
        <f>IF(OR(AND(A461="",B461=""),C461="",J461="" ), "",ROUND((((J461-(IF(I461&gt;0, I461,IF(OR(C461="B", C461= "S"), 'Adjustment Factors'!$C$28,IF(C461="H", 'Adjustment Factors'!$C$29,"Sex Req'd")))))/L461)*205)+IF(I461&gt;0, I461,IF(OR(C461="B", C461= "S"), 'Adjustment Factors'!$C$28,IF(C461="H", 'Adjustment Factors'!$C$29,"Sex Req'd")))+IF(OR(C461="B",C461="S"),LOOKUP(N461,'Adjustment Factors'!$B$7:$B$25,'Adjustment Factors'!$D$7:$D$25),IF(C461="H",LOOKUP(N461,'Adjustment Factors'!$B$7:$B$25,'Adjustment Factors'!$E$7:$E$25),"")),0))</f>
        <v/>
      </c>
      <c r="R461" s="31" t="str">
        <f t="shared" si="64"/>
        <v/>
      </c>
      <c r="S461" s="32" t="str">
        <f t="shared" si="59"/>
        <v/>
      </c>
      <c r="T461" s="31" t="str">
        <f t="shared" si="65"/>
        <v/>
      </c>
    </row>
    <row r="462" spans="1:20" x14ac:dyDescent="0.25">
      <c r="A462" s="27"/>
      <c r="B462" s="28"/>
      <c r="C462" s="28"/>
      <c r="D462" s="29"/>
      <c r="E462" s="30"/>
      <c r="F462" s="30"/>
      <c r="G462" s="29"/>
      <c r="H462" s="27"/>
      <c r="I462" s="27"/>
      <c r="J462" s="27"/>
      <c r="K462" s="27"/>
      <c r="L462" s="31" t="str">
        <f t="shared" si="60"/>
        <v/>
      </c>
      <c r="M462" s="31" t="str">
        <f t="shared" si="61"/>
        <v/>
      </c>
      <c r="N462" s="31" t="str">
        <f t="shared" si="62"/>
        <v/>
      </c>
      <c r="O462" s="32" t="str">
        <f>IF(AND(A462="",B462=""), "",IF(I462&gt;0, I462+LOOKUP(N462,'Adjustment Factors'!$B$7:$B$25,'Adjustment Factors'!$C$7:$C$25),IF(OR(C462="B", C462= "S"), 'Adjustment Factors'!$C$28,IF(C462="H", 'Adjustment Factors'!$C$29,"Sex Req'd"))))</f>
        <v/>
      </c>
      <c r="P462" s="31" t="str">
        <f t="shared" si="63"/>
        <v/>
      </c>
      <c r="Q462" s="32" t="str">
        <f>IF(OR(AND(A462="",B462=""),C462="",J462="" ), "",ROUND((((J462-(IF(I462&gt;0, I462,IF(OR(C462="B", C462= "S"), 'Adjustment Factors'!$C$28,IF(C462="H", 'Adjustment Factors'!$C$29,"Sex Req'd")))))/L462)*205)+IF(I462&gt;0, I462,IF(OR(C462="B", C462= "S"), 'Adjustment Factors'!$C$28,IF(C462="H", 'Adjustment Factors'!$C$29,"Sex Req'd")))+IF(OR(C462="B",C462="S"),LOOKUP(N462,'Adjustment Factors'!$B$7:$B$25,'Adjustment Factors'!$D$7:$D$25),IF(C462="H",LOOKUP(N462,'Adjustment Factors'!$B$7:$B$25,'Adjustment Factors'!$E$7:$E$25),"")),0))</f>
        <v/>
      </c>
      <c r="R462" s="31" t="str">
        <f t="shared" si="64"/>
        <v/>
      </c>
      <c r="S462" s="32" t="str">
        <f t="shared" si="59"/>
        <v/>
      </c>
      <c r="T462" s="31" t="str">
        <f t="shared" si="65"/>
        <v/>
      </c>
    </row>
    <row r="463" spans="1:20" x14ac:dyDescent="0.25">
      <c r="A463" s="27"/>
      <c r="B463" s="28"/>
      <c r="C463" s="28"/>
      <c r="D463" s="29"/>
      <c r="E463" s="30"/>
      <c r="F463" s="30"/>
      <c r="G463" s="29"/>
      <c r="H463" s="27"/>
      <c r="I463" s="27"/>
      <c r="J463" s="27"/>
      <c r="K463" s="27"/>
      <c r="L463" s="31" t="str">
        <f t="shared" si="60"/>
        <v/>
      </c>
      <c r="M463" s="31" t="str">
        <f t="shared" si="61"/>
        <v/>
      </c>
      <c r="N463" s="31" t="str">
        <f t="shared" si="62"/>
        <v/>
      </c>
      <c r="O463" s="32" t="str">
        <f>IF(AND(A463="",B463=""), "",IF(I463&gt;0, I463+LOOKUP(N463,'Adjustment Factors'!$B$7:$B$25,'Adjustment Factors'!$C$7:$C$25),IF(OR(C463="B", C463= "S"), 'Adjustment Factors'!$C$28,IF(C463="H", 'Adjustment Factors'!$C$29,"Sex Req'd"))))</f>
        <v/>
      </c>
      <c r="P463" s="31" t="str">
        <f t="shared" si="63"/>
        <v/>
      </c>
      <c r="Q463" s="32" t="str">
        <f>IF(OR(AND(A463="",B463=""),C463="",J463="" ), "",ROUND((((J463-(IF(I463&gt;0, I463,IF(OR(C463="B", C463= "S"), 'Adjustment Factors'!$C$28,IF(C463="H", 'Adjustment Factors'!$C$29,"Sex Req'd")))))/L463)*205)+IF(I463&gt;0, I463,IF(OR(C463="B", C463= "S"), 'Adjustment Factors'!$C$28,IF(C463="H", 'Adjustment Factors'!$C$29,"Sex Req'd")))+IF(OR(C463="B",C463="S"),LOOKUP(N463,'Adjustment Factors'!$B$7:$B$25,'Adjustment Factors'!$D$7:$D$25),IF(C463="H",LOOKUP(N463,'Adjustment Factors'!$B$7:$B$25,'Adjustment Factors'!$E$7:$E$25),"")),0))</f>
        <v/>
      </c>
      <c r="R463" s="31" t="str">
        <f t="shared" si="64"/>
        <v/>
      </c>
      <c r="S463" s="32" t="str">
        <f t="shared" si="59"/>
        <v/>
      </c>
      <c r="T463" s="31" t="str">
        <f t="shared" si="65"/>
        <v/>
      </c>
    </row>
    <row r="464" spans="1:20" x14ac:dyDescent="0.25">
      <c r="A464" s="27"/>
      <c r="B464" s="28"/>
      <c r="C464" s="28"/>
      <c r="D464" s="29"/>
      <c r="E464" s="30"/>
      <c r="F464" s="30"/>
      <c r="G464" s="29"/>
      <c r="H464" s="27"/>
      <c r="I464" s="27"/>
      <c r="J464" s="27"/>
      <c r="K464" s="27"/>
      <c r="L464" s="31" t="str">
        <f t="shared" si="60"/>
        <v/>
      </c>
      <c r="M464" s="31" t="str">
        <f t="shared" si="61"/>
        <v/>
      </c>
      <c r="N464" s="31" t="str">
        <f t="shared" si="62"/>
        <v/>
      </c>
      <c r="O464" s="32" t="str">
        <f>IF(AND(A464="",B464=""), "",IF(I464&gt;0, I464+LOOKUP(N464,'Adjustment Factors'!$B$7:$B$25,'Adjustment Factors'!$C$7:$C$25),IF(OR(C464="B", C464= "S"), 'Adjustment Factors'!$C$28,IF(C464="H", 'Adjustment Factors'!$C$29,"Sex Req'd"))))</f>
        <v/>
      </c>
      <c r="P464" s="31" t="str">
        <f t="shared" si="63"/>
        <v/>
      </c>
      <c r="Q464" s="32" t="str">
        <f>IF(OR(AND(A464="",B464=""),C464="",J464="" ), "",ROUND((((J464-(IF(I464&gt;0, I464,IF(OR(C464="B", C464= "S"), 'Adjustment Factors'!$C$28,IF(C464="H", 'Adjustment Factors'!$C$29,"Sex Req'd")))))/L464)*205)+IF(I464&gt;0, I464,IF(OR(C464="B", C464= "S"), 'Adjustment Factors'!$C$28,IF(C464="H", 'Adjustment Factors'!$C$29,"Sex Req'd")))+IF(OR(C464="B",C464="S"),LOOKUP(N464,'Adjustment Factors'!$B$7:$B$25,'Adjustment Factors'!$D$7:$D$25),IF(C464="H",LOOKUP(N464,'Adjustment Factors'!$B$7:$B$25,'Adjustment Factors'!$E$7:$E$25),"")),0))</f>
        <v/>
      </c>
      <c r="R464" s="31" t="str">
        <f t="shared" si="64"/>
        <v/>
      </c>
      <c r="S464" s="32" t="str">
        <f t="shared" si="59"/>
        <v/>
      </c>
      <c r="T464" s="31" t="str">
        <f t="shared" si="65"/>
        <v/>
      </c>
    </row>
    <row r="465" spans="1:20" x14ac:dyDescent="0.25">
      <c r="A465" s="27"/>
      <c r="B465" s="28"/>
      <c r="C465" s="28"/>
      <c r="D465" s="29"/>
      <c r="E465" s="30"/>
      <c r="F465" s="30"/>
      <c r="G465" s="29"/>
      <c r="H465" s="27"/>
      <c r="I465" s="27"/>
      <c r="J465" s="27"/>
      <c r="K465" s="27"/>
      <c r="L465" s="31" t="str">
        <f t="shared" si="60"/>
        <v/>
      </c>
      <c r="M465" s="31" t="str">
        <f t="shared" si="61"/>
        <v/>
      </c>
      <c r="N465" s="31" t="str">
        <f t="shared" si="62"/>
        <v/>
      </c>
      <c r="O465" s="32" t="str">
        <f>IF(AND(A465="",B465=""), "",IF(I465&gt;0, I465+LOOKUP(N465,'Adjustment Factors'!$B$7:$B$25,'Adjustment Factors'!$C$7:$C$25),IF(OR(C465="B", C465= "S"), 'Adjustment Factors'!$C$28,IF(C465="H", 'Adjustment Factors'!$C$29,"Sex Req'd"))))</f>
        <v/>
      </c>
      <c r="P465" s="31" t="str">
        <f t="shared" si="63"/>
        <v/>
      </c>
      <c r="Q465" s="32" t="str">
        <f>IF(OR(AND(A465="",B465=""),C465="",J465="" ), "",ROUND((((J465-(IF(I465&gt;0, I465,IF(OR(C465="B", C465= "S"), 'Adjustment Factors'!$C$28,IF(C465="H", 'Adjustment Factors'!$C$29,"Sex Req'd")))))/L465)*205)+IF(I465&gt;0, I465,IF(OR(C465="B", C465= "S"), 'Adjustment Factors'!$C$28,IF(C465="H", 'Adjustment Factors'!$C$29,"Sex Req'd")))+IF(OR(C465="B",C465="S"),LOOKUP(N465,'Adjustment Factors'!$B$7:$B$25,'Adjustment Factors'!$D$7:$D$25),IF(C465="H",LOOKUP(N465,'Adjustment Factors'!$B$7:$B$25,'Adjustment Factors'!$E$7:$E$25),"")),0))</f>
        <v/>
      </c>
      <c r="R465" s="31" t="str">
        <f t="shared" si="64"/>
        <v/>
      </c>
      <c r="S465" s="32" t="str">
        <f t="shared" si="59"/>
        <v/>
      </c>
      <c r="T465" s="31" t="str">
        <f t="shared" si="65"/>
        <v/>
      </c>
    </row>
    <row r="466" spans="1:20" x14ac:dyDescent="0.25">
      <c r="A466" s="27"/>
      <c r="B466" s="28"/>
      <c r="C466" s="28"/>
      <c r="D466" s="29"/>
      <c r="E466" s="30"/>
      <c r="F466" s="30"/>
      <c r="G466" s="29"/>
      <c r="H466" s="27"/>
      <c r="I466" s="27"/>
      <c r="J466" s="27"/>
      <c r="K466" s="27"/>
      <c r="L466" s="31" t="str">
        <f t="shared" si="60"/>
        <v/>
      </c>
      <c r="M466" s="31" t="str">
        <f t="shared" si="61"/>
        <v/>
      </c>
      <c r="N466" s="31" t="str">
        <f t="shared" si="62"/>
        <v/>
      </c>
      <c r="O466" s="32" t="str">
        <f>IF(AND(A466="",B466=""), "",IF(I466&gt;0, I466+LOOKUP(N466,'Adjustment Factors'!$B$7:$B$25,'Adjustment Factors'!$C$7:$C$25),IF(OR(C466="B", C466= "S"), 'Adjustment Factors'!$C$28,IF(C466="H", 'Adjustment Factors'!$C$29,"Sex Req'd"))))</f>
        <v/>
      </c>
      <c r="P466" s="31" t="str">
        <f t="shared" si="63"/>
        <v/>
      </c>
      <c r="Q466" s="32" t="str">
        <f>IF(OR(AND(A466="",B466=""),C466="",J466="" ), "",ROUND((((J466-(IF(I466&gt;0, I466,IF(OR(C466="B", C466= "S"), 'Adjustment Factors'!$C$28,IF(C466="H", 'Adjustment Factors'!$C$29,"Sex Req'd")))))/L466)*205)+IF(I466&gt;0, I466,IF(OR(C466="B", C466= "S"), 'Adjustment Factors'!$C$28,IF(C466="H", 'Adjustment Factors'!$C$29,"Sex Req'd")))+IF(OR(C466="B",C466="S"),LOOKUP(N466,'Adjustment Factors'!$B$7:$B$25,'Adjustment Factors'!$D$7:$D$25),IF(C466="H",LOOKUP(N466,'Adjustment Factors'!$B$7:$B$25,'Adjustment Factors'!$E$7:$E$25),"")),0))</f>
        <v/>
      </c>
      <c r="R466" s="31" t="str">
        <f t="shared" si="64"/>
        <v/>
      </c>
      <c r="S466" s="32" t="str">
        <f t="shared" si="59"/>
        <v/>
      </c>
      <c r="T466" s="31" t="str">
        <f t="shared" si="65"/>
        <v/>
      </c>
    </row>
    <row r="467" spans="1:20" x14ac:dyDescent="0.25">
      <c r="A467" s="27"/>
      <c r="B467" s="28"/>
      <c r="C467" s="28"/>
      <c r="D467" s="29"/>
      <c r="E467" s="30"/>
      <c r="F467" s="30"/>
      <c r="G467" s="29"/>
      <c r="H467" s="27"/>
      <c r="I467" s="27"/>
      <c r="J467" s="27"/>
      <c r="K467" s="27"/>
      <c r="L467" s="31" t="str">
        <f t="shared" si="60"/>
        <v/>
      </c>
      <c r="M467" s="31" t="str">
        <f t="shared" si="61"/>
        <v/>
      </c>
      <c r="N467" s="31" t="str">
        <f t="shared" si="62"/>
        <v/>
      </c>
      <c r="O467" s="32" t="str">
        <f>IF(AND(A467="",B467=""), "",IF(I467&gt;0, I467+LOOKUP(N467,'Adjustment Factors'!$B$7:$B$25,'Adjustment Factors'!$C$7:$C$25),IF(OR(C467="B", C467= "S"), 'Adjustment Factors'!$C$28,IF(C467="H", 'Adjustment Factors'!$C$29,"Sex Req'd"))))</f>
        <v/>
      </c>
      <c r="P467" s="31" t="str">
        <f t="shared" si="63"/>
        <v/>
      </c>
      <c r="Q467" s="32" t="str">
        <f>IF(OR(AND(A467="",B467=""),C467="",J467="" ), "",ROUND((((J467-(IF(I467&gt;0, I467,IF(OR(C467="B", C467= "S"), 'Adjustment Factors'!$C$28,IF(C467="H", 'Adjustment Factors'!$C$29,"Sex Req'd")))))/L467)*205)+IF(I467&gt;0, I467,IF(OR(C467="B", C467= "S"), 'Adjustment Factors'!$C$28,IF(C467="H", 'Adjustment Factors'!$C$29,"Sex Req'd")))+IF(OR(C467="B",C467="S"),LOOKUP(N467,'Adjustment Factors'!$B$7:$B$25,'Adjustment Factors'!$D$7:$D$25),IF(C467="H",LOOKUP(N467,'Adjustment Factors'!$B$7:$B$25,'Adjustment Factors'!$E$7:$E$25),"")),0))</f>
        <v/>
      </c>
      <c r="R467" s="31" t="str">
        <f t="shared" si="64"/>
        <v/>
      </c>
      <c r="S467" s="32" t="str">
        <f t="shared" si="59"/>
        <v/>
      </c>
      <c r="T467" s="31" t="str">
        <f t="shared" si="65"/>
        <v/>
      </c>
    </row>
    <row r="468" spans="1:20" x14ac:dyDescent="0.25">
      <c r="A468" s="27"/>
      <c r="B468" s="28"/>
      <c r="C468" s="28"/>
      <c r="D468" s="29"/>
      <c r="E468" s="30"/>
      <c r="F468" s="30"/>
      <c r="G468" s="29"/>
      <c r="H468" s="27"/>
      <c r="I468" s="27"/>
      <c r="J468" s="27"/>
      <c r="K468" s="27"/>
      <c r="L468" s="31" t="str">
        <f t="shared" si="60"/>
        <v/>
      </c>
      <c r="M468" s="31" t="str">
        <f t="shared" si="61"/>
        <v/>
      </c>
      <c r="N468" s="31" t="str">
        <f t="shared" si="62"/>
        <v/>
      </c>
      <c r="O468" s="32" t="str">
        <f>IF(AND(A468="",B468=""), "",IF(I468&gt;0, I468+LOOKUP(N468,'Adjustment Factors'!$B$7:$B$25,'Adjustment Factors'!$C$7:$C$25),IF(OR(C468="B", C468= "S"), 'Adjustment Factors'!$C$28,IF(C468="H", 'Adjustment Factors'!$C$29,"Sex Req'd"))))</f>
        <v/>
      </c>
      <c r="P468" s="31" t="str">
        <f t="shared" si="63"/>
        <v/>
      </c>
      <c r="Q468" s="32" t="str">
        <f>IF(OR(AND(A468="",B468=""),C468="",J468="" ), "",ROUND((((J468-(IF(I468&gt;0, I468,IF(OR(C468="B", C468= "S"), 'Adjustment Factors'!$C$28,IF(C468="H", 'Adjustment Factors'!$C$29,"Sex Req'd")))))/L468)*205)+IF(I468&gt;0, I468,IF(OR(C468="B", C468= "S"), 'Adjustment Factors'!$C$28,IF(C468="H", 'Adjustment Factors'!$C$29,"Sex Req'd")))+IF(OR(C468="B",C468="S"),LOOKUP(N468,'Adjustment Factors'!$B$7:$B$25,'Adjustment Factors'!$D$7:$D$25),IF(C468="H",LOOKUP(N468,'Adjustment Factors'!$B$7:$B$25,'Adjustment Factors'!$E$7:$E$25),"")),0))</f>
        <v/>
      </c>
      <c r="R468" s="31" t="str">
        <f t="shared" si="64"/>
        <v/>
      </c>
      <c r="S468" s="32" t="str">
        <f t="shared" si="59"/>
        <v/>
      </c>
      <c r="T468" s="31" t="str">
        <f t="shared" si="65"/>
        <v/>
      </c>
    </row>
    <row r="469" spans="1:20" x14ac:dyDescent="0.25">
      <c r="A469" s="27"/>
      <c r="B469" s="28"/>
      <c r="C469" s="28"/>
      <c r="D469" s="29"/>
      <c r="E469" s="30"/>
      <c r="F469" s="30"/>
      <c r="G469" s="29"/>
      <c r="H469" s="27"/>
      <c r="I469" s="27"/>
      <c r="J469" s="27"/>
      <c r="K469" s="27"/>
      <c r="L469" s="31" t="str">
        <f t="shared" si="60"/>
        <v/>
      </c>
      <c r="M469" s="31" t="str">
        <f t="shared" si="61"/>
        <v/>
      </c>
      <c r="N469" s="31" t="str">
        <f t="shared" si="62"/>
        <v/>
      </c>
      <c r="O469" s="32" t="str">
        <f>IF(AND(A469="",B469=""), "",IF(I469&gt;0, I469+LOOKUP(N469,'Adjustment Factors'!$B$7:$B$25,'Adjustment Factors'!$C$7:$C$25),IF(OR(C469="B", C469= "S"), 'Adjustment Factors'!$C$28,IF(C469="H", 'Adjustment Factors'!$C$29,"Sex Req'd"))))</f>
        <v/>
      </c>
      <c r="P469" s="31" t="str">
        <f t="shared" si="63"/>
        <v/>
      </c>
      <c r="Q469" s="32" t="str">
        <f>IF(OR(AND(A469="",B469=""),C469="",J469="" ), "",ROUND((((J469-(IF(I469&gt;0, I469,IF(OR(C469="B", C469= "S"), 'Adjustment Factors'!$C$28,IF(C469="H", 'Adjustment Factors'!$C$29,"Sex Req'd")))))/L469)*205)+IF(I469&gt;0, I469,IF(OR(C469="B", C469= "S"), 'Adjustment Factors'!$C$28,IF(C469="H", 'Adjustment Factors'!$C$29,"Sex Req'd")))+IF(OR(C469="B",C469="S"),LOOKUP(N469,'Adjustment Factors'!$B$7:$B$25,'Adjustment Factors'!$D$7:$D$25),IF(C469="H",LOOKUP(N469,'Adjustment Factors'!$B$7:$B$25,'Adjustment Factors'!$E$7:$E$25),"")),0))</f>
        <v/>
      </c>
      <c r="R469" s="31" t="str">
        <f t="shared" si="64"/>
        <v/>
      </c>
      <c r="S469" s="32" t="str">
        <f t="shared" si="59"/>
        <v/>
      </c>
      <c r="T469" s="31" t="str">
        <f t="shared" si="65"/>
        <v/>
      </c>
    </row>
    <row r="470" spans="1:20" x14ac:dyDescent="0.25">
      <c r="A470" s="27"/>
      <c r="B470" s="28"/>
      <c r="C470" s="28"/>
      <c r="D470" s="29"/>
      <c r="E470" s="30"/>
      <c r="F470" s="30"/>
      <c r="G470" s="29"/>
      <c r="H470" s="27"/>
      <c r="I470" s="27"/>
      <c r="J470" s="27"/>
      <c r="K470" s="27"/>
      <c r="L470" s="31" t="str">
        <f t="shared" si="60"/>
        <v/>
      </c>
      <c r="M470" s="31" t="str">
        <f t="shared" si="61"/>
        <v/>
      </c>
      <c r="N470" s="31" t="str">
        <f t="shared" si="62"/>
        <v/>
      </c>
      <c r="O470" s="32" t="str">
        <f>IF(AND(A470="",B470=""), "",IF(I470&gt;0, I470+LOOKUP(N470,'Adjustment Factors'!$B$7:$B$25,'Adjustment Factors'!$C$7:$C$25),IF(OR(C470="B", C470= "S"), 'Adjustment Factors'!$C$28,IF(C470="H", 'Adjustment Factors'!$C$29,"Sex Req'd"))))</f>
        <v/>
      </c>
      <c r="P470" s="31" t="str">
        <f t="shared" si="63"/>
        <v/>
      </c>
      <c r="Q470" s="32" t="str">
        <f>IF(OR(AND(A470="",B470=""),C470="",J470="" ), "",ROUND((((J470-(IF(I470&gt;0, I470,IF(OR(C470="B", C470= "S"), 'Adjustment Factors'!$C$28,IF(C470="H", 'Adjustment Factors'!$C$29,"Sex Req'd")))))/L470)*205)+IF(I470&gt;0, I470,IF(OR(C470="B", C470= "S"), 'Adjustment Factors'!$C$28,IF(C470="H", 'Adjustment Factors'!$C$29,"Sex Req'd")))+IF(OR(C470="B",C470="S"),LOOKUP(N470,'Adjustment Factors'!$B$7:$B$25,'Adjustment Factors'!$D$7:$D$25),IF(C470="H",LOOKUP(N470,'Adjustment Factors'!$B$7:$B$25,'Adjustment Factors'!$E$7:$E$25),"")),0))</f>
        <v/>
      </c>
      <c r="R470" s="31" t="str">
        <f t="shared" si="64"/>
        <v/>
      </c>
      <c r="S470" s="32" t="str">
        <f t="shared" si="59"/>
        <v/>
      </c>
      <c r="T470" s="31" t="str">
        <f t="shared" si="65"/>
        <v/>
      </c>
    </row>
    <row r="471" spans="1:20" x14ac:dyDescent="0.25">
      <c r="A471" s="27"/>
      <c r="B471" s="28"/>
      <c r="C471" s="28"/>
      <c r="D471" s="29"/>
      <c r="E471" s="30"/>
      <c r="F471" s="30"/>
      <c r="G471" s="29"/>
      <c r="H471" s="27"/>
      <c r="I471" s="27"/>
      <c r="J471" s="27"/>
      <c r="K471" s="27"/>
      <c r="L471" s="31" t="str">
        <f t="shared" si="60"/>
        <v/>
      </c>
      <c r="M471" s="31" t="str">
        <f t="shared" si="61"/>
        <v/>
      </c>
      <c r="N471" s="31" t="str">
        <f t="shared" si="62"/>
        <v/>
      </c>
      <c r="O471" s="32" t="str">
        <f>IF(AND(A471="",B471=""), "",IF(I471&gt;0, I471+LOOKUP(N471,'Adjustment Factors'!$B$7:$B$25,'Adjustment Factors'!$C$7:$C$25),IF(OR(C471="B", C471= "S"), 'Adjustment Factors'!$C$28,IF(C471="H", 'Adjustment Factors'!$C$29,"Sex Req'd"))))</f>
        <v/>
      </c>
      <c r="P471" s="31" t="str">
        <f t="shared" si="63"/>
        <v/>
      </c>
      <c r="Q471" s="32" t="str">
        <f>IF(OR(AND(A471="",B471=""),C471="",J471="" ), "",ROUND((((J471-(IF(I471&gt;0, I471,IF(OR(C471="B", C471= "S"), 'Adjustment Factors'!$C$28,IF(C471="H", 'Adjustment Factors'!$C$29,"Sex Req'd")))))/L471)*205)+IF(I471&gt;0, I471,IF(OR(C471="B", C471= "S"), 'Adjustment Factors'!$C$28,IF(C471="H", 'Adjustment Factors'!$C$29,"Sex Req'd")))+IF(OR(C471="B",C471="S"),LOOKUP(N471,'Adjustment Factors'!$B$7:$B$25,'Adjustment Factors'!$D$7:$D$25),IF(C471="H",LOOKUP(N471,'Adjustment Factors'!$B$7:$B$25,'Adjustment Factors'!$E$7:$E$25),"")),0))</f>
        <v/>
      </c>
      <c r="R471" s="31" t="str">
        <f t="shared" si="64"/>
        <v/>
      </c>
      <c r="S471" s="32" t="str">
        <f t="shared" ref="S471:S534" si="66">IF(OR(AND(A471="",B471=""),C471="",J471="", K471="" ), "",ROUND(((K471-J471)/($D$9-$D$8))*160+Q471,0))</f>
        <v/>
      </c>
      <c r="T471" s="31" t="str">
        <f t="shared" si="65"/>
        <v/>
      </c>
    </row>
    <row r="472" spans="1:20" x14ac:dyDescent="0.25">
      <c r="A472" s="27"/>
      <c r="B472" s="28"/>
      <c r="C472" s="28"/>
      <c r="D472" s="29"/>
      <c r="E472" s="30"/>
      <c r="F472" s="30"/>
      <c r="G472" s="29"/>
      <c r="H472" s="27"/>
      <c r="I472" s="27"/>
      <c r="J472" s="27"/>
      <c r="K472" s="27"/>
      <c r="L472" s="31" t="str">
        <f t="shared" si="60"/>
        <v/>
      </c>
      <c r="M472" s="31" t="str">
        <f t="shared" si="61"/>
        <v/>
      </c>
      <c r="N472" s="31" t="str">
        <f t="shared" si="62"/>
        <v/>
      </c>
      <c r="O472" s="32" t="str">
        <f>IF(AND(A472="",B472=""), "",IF(I472&gt;0, I472+LOOKUP(N472,'Adjustment Factors'!$B$7:$B$25,'Adjustment Factors'!$C$7:$C$25),IF(OR(C472="B", C472= "S"), 'Adjustment Factors'!$C$28,IF(C472="H", 'Adjustment Factors'!$C$29,"Sex Req'd"))))</f>
        <v/>
      </c>
      <c r="P472" s="31" t="str">
        <f t="shared" si="63"/>
        <v/>
      </c>
      <c r="Q472" s="32" t="str">
        <f>IF(OR(AND(A472="",B472=""),C472="",J472="" ), "",ROUND((((J472-(IF(I472&gt;0, I472,IF(OR(C472="B", C472= "S"), 'Adjustment Factors'!$C$28,IF(C472="H", 'Adjustment Factors'!$C$29,"Sex Req'd")))))/L472)*205)+IF(I472&gt;0, I472,IF(OR(C472="B", C472= "S"), 'Adjustment Factors'!$C$28,IF(C472="H", 'Adjustment Factors'!$C$29,"Sex Req'd")))+IF(OR(C472="B",C472="S"),LOOKUP(N472,'Adjustment Factors'!$B$7:$B$25,'Adjustment Factors'!$D$7:$D$25),IF(C472="H",LOOKUP(N472,'Adjustment Factors'!$B$7:$B$25,'Adjustment Factors'!$E$7:$E$25),"")),0))</f>
        <v/>
      </c>
      <c r="R472" s="31" t="str">
        <f t="shared" si="64"/>
        <v/>
      </c>
      <c r="S472" s="32" t="str">
        <f t="shared" si="66"/>
        <v/>
      </c>
      <c r="T472" s="31" t="str">
        <f t="shared" si="65"/>
        <v/>
      </c>
    </row>
    <row r="473" spans="1:20" x14ac:dyDescent="0.25">
      <c r="A473" s="27"/>
      <c r="B473" s="28"/>
      <c r="C473" s="28"/>
      <c r="D473" s="29"/>
      <c r="E473" s="30"/>
      <c r="F473" s="30"/>
      <c r="G473" s="29"/>
      <c r="H473" s="27"/>
      <c r="I473" s="27"/>
      <c r="J473" s="27"/>
      <c r="K473" s="27"/>
      <c r="L473" s="31" t="str">
        <f t="shared" si="60"/>
        <v/>
      </c>
      <c r="M473" s="31" t="str">
        <f t="shared" si="61"/>
        <v/>
      </c>
      <c r="N473" s="31" t="str">
        <f t="shared" si="62"/>
        <v/>
      </c>
      <c r="O473" s="32" t="str">
        <f>IF(AND(A473="",B473=""), "",IF(I473&gt;0, I473+LOOKUP(N473,'Adjustment Factors'!$B$7:$B$25,'Adjustment Factors'!$C$7:$C$25),IF(OR(C473="B", C473= "S"), 'Adjustment Factors'!$C$28,IF(C473="H", 'Adjustment Factors'!$C$29,"Sex Req'd"))))</f>
        <v/>
      </c>
      <c r="P473" s="31" t="str">
        <f t="shared" si="63"/>
        <v/>
      </c>
      <c r="Q473" s="32" t="str">
        <f>IF(OR(AND(A473="",B473=""),C473="",J473="" ), "",ROUND((((J473-(IF(I473&gt;0, I473,IF(OR(C473="B", C473= "S"), 'Adjustment Factors'!$C$28,IF(C473="H", 'Adjustment Factors'!$C$29,"Sex Req'd")))))/L473)*205)+IF(I473&gt;0, I473,IF(OR(C473="B", C473= "S"), 'Adjustment Factors'!$C$28,IF(C473="H", 'Adjustment Factors'!$C$29,"Sex Req'd")))+IF(OR(C473="B",C473="S"),LOOKUP(N473,'Adjustment Factors'!$B$7:$B$25,'Adjustment Factors'!$D$7:$D$25),IF(C473="H",LOOKUP(N473,'Adjustment Factors'!$B$7:$B$25,'Adjustment Factors'!$E$7:$E$25),"")),0))</f>
        <v/>
      </c>
      <c r="R473" s="31" t="str">
        <f t="shared" si="64"/>
        <v/>
      </c>
      <c r="S473" s="32" t="str">
        <f t="shared" si="66"/>
        <v/>
      </c>
      <c r="T473" s="31" t="str">
        <f t="shared" si="65"/>
        <v/>
      </c>
    </row>
    <row r="474" spans="1:20" x14ac:dyDescent="0.25">
      <c r="A474" s="27"/>
      <c r="B474" s="28"/>
      <c r="C474" s="28"/>
      <c r="D474" s="29"/>
      <c r="E474" s="30"/>
      <c r="F474" s="30"/>
      <c r="G474" s="29"/>
      <c r="H474" s="27"/>
      <c r="I474" s="27"/>
      <c r="J474" s="27"/>
      <c r="K474" s="27"/>
      <c r="L474" s="31" t="str">
        <f t="shared" si="60"/>
        <v/>
      </c>
      <c r="M474" s="31" t="str">
        <f t="shared" si="61"/>
        <v/>
      </c>
      <c r="N474" s="31" t="str">
        <f t="shared" si="62"/>
        <v/>
      </c>
      <c r="O474" s="32" t="str">
        <f>IF(AND(A474="",B474=""), "",IF(I474&gt;0, I474+LOOKUP(N474,'Adjustment Factors'!$B$7:$B$25,'Adjustment Factors'!$C$7:$C$25),IF(OR(C474="B", C474= "S"), 'Adjustment Factors'!$C$28,IF(C474="H", 'Adjustment Factors'!$C$29,"Sex Req'd"))))</f>
        <v/>
      </c>
      <c r="P474" s="31" t="str">
        <f t="shared" si="63"/>
        <v/>
      </c>
      <c r="Q474" s="32" t="str">
        <f>IF(OR(AND(A474="",B474=""),C474="",J474="" ), "",ROUND((((J474-(IF(I474&gt;0, I474,IF(OR(C474="B", C474= "S"), 'Adjustment Factors'!$C$28,IF(C474="H", 'Adjustment Factors'!$C$29,"Sex Req'd")))))/L474)*205)+IF(I474&gt;0, I474,IF(OR(C474="B", C474= "S"), 'Adjustment Factors'!$C$28,IF(C474="H", 'Adjustment Factors'!$C$29,"Sex Req'd")))+IF(OR(C474="B",C474="S"),LOOKUP(N474,'Adjustment Factors'!$B$7:$B$25,'Adjustment Factors'!$D$7:$D$25),IF(C474="H",LOOKUP(N474,'Adjustment Factors'!$B$7:$B$25,'Adjustment Factors'!$E$7:$E$25),"")),0))</f>
        <v/>
      </c>
      <c r="R474" s="31" t="str">
        <f t="shared" si="64"/>
        <v/>
      </c>
      <c r="S474" s="32" t="str">
        <f t="shared" si="66"/>
        <v/>
      </c>
      <c r="T474" s="31" t="str">
        <f t="shared" si="65"/>
        <v/>
      </c>
    </row>
    <row r="475" spans="1:20" x14ac:dyDescent="0.25">
      <c r="A475" s="27"/>
      <c r="B475" s="28"/>
      <c r="C475" s="28"/>
      <c r="D475" s="29"/>
      <c r="E475" s="30"/>
      <c r="F475" s="30"/>
      <c r="G475" s="29"/>
      <c r="H475" s="27"/>
      <c r="I475" s="27"/>
      <c r="J475" s="27"/>
      <c r="K475" s="27"/>
      <c r="L475" s="31" t="str">
        <f t="shared" si="60"/>
        <v/>
      </c>
      <c r="M475" s="31" t="str">
        <f t="shared" si="61"/>
        <v/>
      </c>
      <c r="N475" s="31" t="str">
        <f t="shared" si="62"/>
        <v/>
      </c>
      <c r="O475" s="32" t="str">
        <f>IF(AND(A475="",B475=""), "",IF(I475&gt;0, I475+LOOKUP(N475,'Adjustment Factors'!$B$7:$B$25,'Adjustment Factors'!$C$7:$C$25),IF(OR(C475="B", C475= "S"), 'Adjustment Factors'!$C$28,IF(C475="H", 'Adjustment Factors'!$C$29,"Sex Req'd"))))</f>
        <v/>
      </c>
      <c r="P475" s="31" t="str">
        <f t="shared" si="63"/>
        <v/>
      </c>
      <c r="Q475" s="32" t="str">
        <f>IF(OR(AND(A475="",B475=""),C475="",J475="" ), "",ROUND((((J475-(IF(I475&gt;0, I475,IF(OR(C475="B", C475= "S"), 'Adjustment Factors'!$C$28,IF(C475="H", 'Adjustment Factors'!$C$29,"Sex Req'd")))))/L475)*205)+IF(I475&gt;0, I475,IF(OR(C475="B", C475= "S"), 'Adjustment Factors'!$C$28,IF(C475="H", 'Adjustment Factors'!$C$29,"Sex Req'd")))+IF(OR(C475="B",C475="S"),LOOKUP(N475,'Adjustment Factors'!$B$7:$B$25,'Adjustment Factors'!$D$7:$D$25),IF(C475="H",LOOKUP(N475,'Adjustment Factors'!$B$7:$B$25,'Adjustment Factors'!$E$7:$E$25),"")),0))</f>
        <v/>
      </c>
      <c r="R475" s="31" t="str">
        <f t="shared" si="64"/>
        <v/>
      </c>
      <c r="S475" s="32" t="str">
        <f t="shared" si="66"/>
        <v/>
      </c>
      <c r="T475" s="31" t="str">
        <f t="shared" si="65"/>
        <v/>
      </c>
    </row>
    <row r="476" spans="1:20" x14ac:dyDescent="0.25">
      <c r="A476" s="27"/>
      <c r="B476" s="28"/>
      <c r="C476" s="28"/>
      <c r="D476" s="29"/>
      <c r="E476" s="30"/>
      <c r="F476" s="30"/>
      <c r="G476" s="29"/>
      <c r="H476" s="27"/>
      <c r="I476" s="27"/>
      <c r="J476" s="27"/>
      <c r="K476" s="27"/>
      <c r="L476" s="31" t="str">
        <f t="shared" si="60"/>
        <v/>
      </c>
      <c r="M476" s="31" t="str">
        <f t="shared" si="61"/>
        <v/>
      </c>
      <c r="N476" s="31" t="str">
        <f t="shared" si="62"/>
        <v/>
      </c>
      <c r="O476" s="32" t="str">
        <f>IF(AND(A476="",B476=""), "",IF(I476&gt;0, I476+LOOKUP(N476,'Adjustment Factors'!$B$7:$B$25,'Adjustment Factors'!$C$7:$C$25),IF(OR(C476="B", C476= "S"), 'Adjustment Factors'!$C$28,IF(C476="H", 'Adjustment Factors'!$C$29,"Sex Req'd"))))</f>
        <v/>
      </c>
      <c r="P476" s="31" t="str">
        <f t="shared" si="63"/>
        <v/>
      </c>
      <c r="Q476" s="32" t="str">
        <f>IF(OR(AND(A476="",B476=""),C476="",J476="" ), "",ROUND((((J476-(IF(I476&gt;0, I476,IF(OR(C476="B", C476= "S"), 'Adjustment Factors'!$C$28,IF(C476="H", 'Adjustment Factors'!$C$29,"Sex Req'd")))))/L476)*205)+IF(I476&gt;0, I476,IF(OR(C476="B", C476= "S"), 'Adjustment Factors'!$C$28,IF(C476="H", 'Adjustment Factors'!$C$29,"Sex Req'd")))+IF(OR(C476="B",C476="S"),LOOKUP(N476,'Adjustment Factors'!$B$7:$B$25,'Adjustment Factors'!$D$7:$D$25),IF(C476="H",LOOKUP(N476,'Adjustment Factors'!$B$7:$B$25,'Adjustment Factors'!$E$7:$E$25),"")),0))</f>
        <v/>
      </c>
      <c r="R476" s="31" t="str">
        <f t="shared" si="64"/>
        <v/>
      </c>
      <c r="S476" s="32" t="str">
        <f t="shared" si="66"/>
        <v/>
      </c>
      <c r="T476" s="31" t="str">
        <f t="shared" si="65"/>
        <v/>
      </c>
    </row>
    <row r="477" spans="1:20" x14ac:dyDescent="0.25">
      <c r="A477" s="27"/>
      <c r="B477" s="28"/>
      <c r="C477" s="28"/>
      <c r="D477" s="29"/>
      <c r="E477" s="30"/>
      <c r="F477" s="30"/>
      <c r="G477" s="29"/>
      <c r="H477" s="27"/>
      <c r="I477" s="27"/>
      <c r="J477" s="27"/>
      <c r="K477" s="27"/>
      <c r="L477" s="31" t="str">
        <f t="shared" si="60"/>
        <v/>
      </c>
      <c r="M477" s="31" t="str">
        <f t="shared" si="61"/>
        <v/>
      </c>
      <c r="N477" s="31" t="str">
        <f t="shared" si="62"/>
        <v/>
      </c>
      <c r="O477" s="32" t="str">
        <f>IF(AND(A477="",B477=""), "",IF(I477&gt;0, I477+LOOKUP(N477,'Adjustment Factors'!$B$7:$B$25,'Adjustment Factors'!$C$7:$C$25),IF(OR(C477="B", C477= "S"), 'Adjustment Factors'!$C$28,IF(C477="H", 'Adjustment Factors'!$C$29,"Sex Req'd"))))</f>
        <v/>
      </c>
      <c r="P477" s="31" t="str">
        <f t="shared" si="63"/>
        <v/>
      </c>
      <c r="Q477" s="32" t="str">
        <f>IF(OR(AND(A477="",B477=""),C477="",J477="" ), "",ROUND((((J477-(IF(I477&gt;0, I477,IF(OR(C477="B", C477= "S"), 'Adjustment Factors'!$C$28,IF(C477="H", 'Adjustment Factors'!$C$29,"Sex Req'd")))))/L477)*205)+IF(I477&gt;0, I477,IF(OR(C477="B", C477= "S"), 'Adjustment Factors'!$C$28,IF(C477="H", 'Adjustment Factors'!$C$29,"Sex Req'd")))+IF(OR(C477="B",C477="S"),LOOKUP(N477,'Adjustment Factors'!$B$7:$B$25,'Adjustment Factors'!$D$7:$D$25),IF(C477="H",LOOKUP(N477,'Adjustment Factors'!$B$7:$B$25,'Adjustment Factors'!$E$7:$E$25),"")),0))</f>
        <v/>
      </c>
      <c r="R477" s="31" t="str">
        <f t="shared" si="64"/>
        <v/>
      </c>
      <c r="S477" s="32" t="str">
        <f t="shared" si="66"/>
        <v/>
      </c>
      <c r="T477" s="31" t="str">
        <f t="shared" si="65"/>
        <v/>
      </c>
    </row>
    <row r="478" spans="1:20" x14ac:dyDescent="0.25">
      <c r="A478" s="27"/>
      <c r="B478" s="28"/>
      <c r="C478" s="28"/>
      <c r="D478" s="29"/>
      <c r="E478" s="30"/>
      <c r="F478" s="30"/>
      <c r="G478" s="29"/>
      <c r="H478" s="27"/>
      <c r="I478" s="27"/>
      <c r="J478" s="27"/>
      <c r="K478" s="27"/>
      <c r="L478" s="31" t="str">
        <f t="shared" si="60"/>
        <v/>
      </c>
      <c r="M478" s="31" t="str">
        <f t="shared" si="61"/>
        <v/>
      </c>
      <c r="N478" s="31" t="str">
        <f t="shared" si="62"/>
        <v/>
      </c>
      <c r="O478" s="32" t="str">
        <f>IF(AND(A478="",B478=""), "",IF(I478&gt;0, I478+LOOKUP(N478,'Adjustment Factors'!$B$7:$B$25,'Adjustment Factors'!$C$7:$C$25),IF(OR(C478="B", C478= "S"), 'Adjustment Factors'!$C$28,IF(C478="H", 'Adjustment Factors'!$C$29,"Sex Req'd"))))</f>
        <v/>
      </c>
      <c r="P478" s="31" t="str">
        <f t="shared" si="63"/>
        <v/>
      </c>
      <c r="Q478" s="32" t="str">
        <f>IF(OR(AND(A478="",B478=""),C478="",J478="" ), "",ROUND((((J478-(IF(I478&gt;0, I478,IF(OR(C478="B", C478= "S"), 'Adjustment Factors'!$C$28,IF(C478="H", 'Adjustment Factors'!$C$29,"Sex Req'd")))))/L478)*205)+IF(I478&gt;0, I478,IF(OR(C478="B", C478= "S"), 'Adjustment Factors'!$C$28,IF(C478="H", 'Adjustment Factors'!$C$29,"Sex Req'd")))+IF(OR(C478="B",C478="S"),LOOKUP(N478,'Adjustment Factors'!$B$7:$B$25,'Adjustment Factors'!$D$7:$D$25),IF(C478="H",LOOKUP(N478,'Adjustment Factors'!$B$7:$B$25,'Adjustment Factors'!$E$7:$E$25),"")),0))</f>
        <v/>
      </c>
      <c r="R478" s="31" t="str">
        <f t="shared" si="64"/>
        <v/>
      </c>
      <c r="S478" s="32" t="str">
        <f t="shared" si="66"/>
        <v/>
      </c>
      <c r="T478" s="31" t="str">
        <f t="shared" si="65"/>
        <v/>
      </c>
    </row>
    <row r="479" spans="1:20" x14ac:dyDescent="0.25">
      <c r="A479" s="27"/>
      <c r="B479" s="28"/>
      <c r="C479" s="28"/>
      <c r="D479" s="29"/>
      <c r="E479" s="30"/>
      <c r="F479" s="30"/>
      <c r="G479" s="29"/>
      <c r="H479" s="27"/>
      <c r="I479" s="27"/>
      <c r="J479" s="27"/>
      <c r="K479" s="27"/>
      <c r="L479" s="31" t="str">
        <f t="shared" si="60"/>
        <v/>
      </c>
      <c r="M479" s="31" t="str">
        <f t="shared" si="61"/>
        <v/>
      </c>
      <c r="N479" s="31" t="str">
        <f t="shared" si="62"/>
        <v/>
      </c>
      <c r="O479" s="32" t="str">
        <f>IF(AND(A479="",B479=""), "",IF(I479&gt;0, I479+LOOKUP(N479,'Adjustment Factors'!$B$7:$B$25,'Adjustment Factors'!$C$7:$C$25),IF(OR(C479="B", C479= "S"), 'Adjustment Factors'!$C$28,IF(C479="H", 'Adjustment Factors'!$C$29,"Sex Req'd"))))</f>
        <v/>
      </c>
      <c r="P479" s="31" t="str">
        <f t="shared" si="63"/>
        <v/>
      </c>
      <c r="Q479" s="32" t="str">
        <f>IF(OR(AND(A479="",B479=""),C479="",J479="" ), "",ROUND((((J479-(IF(I479&gt;0, I479,IF(OR(C479="B", C479= "S"), 'Adjustment Factors'!$C$28,IF(C479="H", 'Adjustment Factors'!$C$29,"Sex Req'd")))))/L479)*205)+IF(I479&gt;0, I479,IF(OR(C479="B", C479= "S"), 'Adjustment Factors'!$C$28,IF(C479="H", 'Adjustment Factors'!$C$29,"Sex Req'd")))+IF(OR(C479="B",C479="S"),LOOKUP(N479,'Adjustment Factors'!$B$7:$B$25,'Adjustment Factors'!$D$7:$D$25),IF(C479="H",LOOKUP(N479,'Adjustment Factors'!$B$7:$B$25,'Adjustment Factors'!$E$7:$E$25),"")),0))</f>
        <v/>
      </c>
      <c r="R479" s="31" t="str">
        <f t="shared" si="64"/>
        <v/>
      </c>
      <c r="S479" s="32" t="str">
        <f t="shared" si="66"/>
        <v/>
      </c>
      <c r="T479" s="31" t="str">
        <f t="shared" si="65"/>
        <v/>
      </c>
    </row>
    <row r="480" spans="1:20" x14ac:dyDescent="0.25">
      <c r="A480" s="27"/>
      <c r="B480" s="28"/>
      <c r="C480" s="28"/>
      <c r="D480" s="29"/>
      <c r="E480" s="30"/>
      <c r="F480" s="30"/>
      <c r="G480" s="29"/>
      <c r="H480" s="27"/>
      <c r="I480" s="27"/>
      <c r="J480" s="27"/>
      <c r="K480" s="27"/>
      <c r="L480" s="31" t="str">
        <f t="shared" si="60"/>
        <v/>
      </c>
      <c r="M480" s="31" t="str">
        <f t="shared" si="61"/>
        <v/>
      </c>
      <c r="N480" s="31" t="str">
        <f t="shared" si="62"/>
        <v/>
      </c>
      <c r="O480" s="32" t="str">
        <f>IF(AND(A480="",B480=""), "",IF(I480&gt;0, I480+LOOKUP(N480,'Adjustment Factors'!$B$7:$B$25,'Adjustment Factors'!$C$7:$C$25),IF(OR(C480="B", C480= "S"), 'Adjustment Factors'!$C$28,IF(C480="H", 'Adjustment Factors'!$C$29,"Sex Req'd"))))</f>
        <v/>
      </c>
      <c r="P480" s="31" t="str">
        <f t="shared" si="63"/>
        <v/>
      </c>
      <c r="Q480" s="32" t="str">
        <f>IF(OR(AND(A480="",B480=""),C480="",J480="" ), "",ROUND((((J480-(IF(I480&gt;0, I480,IF(OR(C480="B", C480= "S"), 'Adjustment Factors'!$C$28,IF(C480="H", 'Adjustment Factors'!$C$29,"Sex Req'd")))))/L480)*205)+IF(I480&gt;0, I480,IF(OR(C480="B", C480= "S"), 'Adjustment Factors'!$C$28,IF(C480="H", 'Adjustment Factors'!$C$29,"Sex Req'd")))+IF(OR(C480="B",C480="S"),LOOKUP(N480,'Adjustment Factors'!$B$7:$B$25,'Adjustment Factors'!$D$7:$D$25),IF(C480="H",LOOKUP(N480,'Adjustment Factors'!$B$7:$B$25,'Adjustment Factors'!$E$7:$E$25),"")),0))</f>
        <v/>
      </c>
      <c r="R480" s="31" t="str">
        <f t="shared" si="64"/>
        <v/>
      </c>
      <c r="S480" s="32" t="str">
        <f t="shared" si="66"/>
        <v/>
      </c>
      <c r="T480" s="31" t="str">
        <f t="shared" si="65"/>
        <v/>
      </c>
    </row>
    <row r="481" spans="1:20" x14ac:dyDescent="0.25">
      <c r="A481" s="27"/>
      <c r="B481" s="28"/>
      <c r="C481" s="28"/>
      <c r="D481" s="29"/>
      <c r="E481" s="30"/>
      <c r="F481" s="30"/>
      <c r="G481" s="29"/>
      <c r="H481" s="27"/>
      <c r="I481" s="27"/>
      <c r="J481" s="27"/>
      <c r="K481" s="27"/>
      <c r="L481" s="31" t="str">
        <f t="shared" si="60"/>
        <v/>
      </c>
      <c r="M481" s="31" t="str">
        <f t="shared" si="61"/>
        <v/>
      </c>
      <c r="N481" s="31" t="str">
        <f t="shared" si="62"/>
        <v/>
      </c>
      <c r="O481" s="32" t="str">
        <f>IF(AND(A481="",B481=""), "",IF(I481&gt;0, I481+LOOKUP(N481,'Adjustment Factors'!$B$7:$B$25,'Adjustment Factors'!$C$7:$C$25),IF(OR(C481="B", C481= "S"), 'Adjustment Factors'!$C$28,IF(C481="H", 'Adjustment Factors'!$C$29,"Sex Req'd"))))</f>
        <v/>
      </c>
      <c r="P481" s="31" t="str">
        <f t="shared" si="63"/>
        <v/>
      </c>
      <c r="Q481" s="32" t="str">
        <f>IF(OR(AND(A481="",B481=""),C481="",J481="" ), "",ROUND((((J481-(IF(I481&gt;0, I481,IF(OR(C481="B", C481= "S"), 'Adjustment Factors'!$C$28,IF(C481="H", 'Adjustment Factors'!$C$29,"Sex Req'd")))))/L481)*205)+IF(I481&gt;0, I481,IF(OR(C481="B", C481= "S"), 'Adjustment Factors'!$C$28,IF(C481="H", 'Adjustment Factors'!$C$29,"Sex Req'd")))+IF(OR(C481="B",C481="S"),LOOKUP(N481,'Adjustment Factors'!$B$7:$B$25,'Adjustment Factors'!$D$7:$D$25),IF(C481="H",LOOKUP(N481,'Adjustment Factors'!$B$7:$B$25,'Adjustment Factors'!$E$7:$E$25),"")),0))</f>
        <v/>
      </c>
      <c r="R481" s="31" t="str">
        <f t="shared" si="64"/>
        <v/>
      </c>
      <c r="S481" s="32" t="str">
        <f t="shared" si="66"/>
        <v/>
      </c>
      <c r="T481" s="31" t="str">
        <f t="shared" si="65"/>
        <v/>
      </c>
    </row>
    <row r="482" spans="1:20" x14ac:dyDescent="0.25">
      <c r="A482" s="27"/>
      <c r="B482" s="28"/>
      <c r="C482" s="28"/>
      <c r="D482" s="29"/>
      <c r="E482" s="30"/>
      <c r="F482" s="30"/>
      <c r="G482" s="29"/>
      <c r="H482" s="27"/>
      <c r="I482" s="27"/>
      <c r="J482" s="27"/>
      <c r="K482" s="27"/>
      <c r="L482" s="31" t="str">
        <f t="shared" si="60"/>
        <v/>
      </c>
      <c r="M482" s="31" t="str">
        <f t="shared" si="61"/>
        <v/>
      </c>
      <c r="N482" s="31" t="str">
        <f t="shared" si="62"/>
        <v/>
      </c>
      <c r="O482" s="32" t="str">
        <f>IF(AND(A482="",B482=""), "",IF(I482&gt;0, I482+LOOKUP(N482,'Adjustment Factors'!$B$7:$B$25,'Adjustment Factors'!$C$7:$C$25),IF(OR(C482="B", C482= "S"), 'Adjustment Factors'!$C$28,IF(C482="H", 'Adjustment Factors'!$C$29,"Sex Req'd"))))</f>
        <v/>
      </c>
      <c r="P482" s="31" t="str">
        <f t="shared" si="63"/>
        <v/>
      </c>
      <c r="Q482" s="32" t="str">
        <f>IF(OR(AND(A482="",B482=""),C482="",J482="" ), "",ROUND((((J482-(IF(I482&gt;0, I482,IF(OR(C482="B", C482= "S"), 'Adjustment Factors'!$C$28,IF(C482="H", 'Adjustment Factors'!$C$29,"Sex Req'd")))))/L482)*205)+IF(I482&gt;0, I482,IF(OR(C482="B", C482= "S"), 'Adjustment Factors'!$C$28,IF(C482="H", 'Adjustment Factors'!$C$29,"Sex Req'd")))+IF(OR(C482="B",C482="S"),LOOKUP(N482,'Adjustment Factors'!$B$7:$B$25,'Adjustment Factors'!$D$7:$D$25),IF(C482="H",LOOKUP(N482,'Adjustment Factors'!$B$7:$B$25,'Adjustment Factors'!$E$7:$E$25),"")),0))</f>
        <v/>
      </c>
      <c r="R482" s="31" t="str">
        <f t="shared" si="64"/>
        <v/>
      </c>
      <c r="S482" s="32" t="str">
        <f t="shared" si="66"/>
        <v/>
      </c>
      <c r="T482" s="31" t="str">
        <f t="shared" si="65"/>
        <v/>
      </c>
    </row>
    <row r="483" spans="1:20" x14ac:dyDescent="0.25">
      <c r="A483" s="27"/>
      <c r="B483" s="28"/>
      <c r="C483" s="28"/>
      <c r="D483" s="29"/>
      <c r="E483" s="30"/>
      <c r="F483" s="30"/>
      <c r="G483" s="29"/>
      <c r="H483" s="27"/>
      <c r="I483" s="27"/>
      <c r="J483" s="27"/>
      <c r="K483" s="27"/>
      <c r="L483" s="31" t="str">
        <f t="shared" si="60"/>
        <v/>
      </c>
      <c r="M483" s="31" t="str">
        <f t="shared" si="61"/>
        <v/>
      </c>
      <c r="N483" s="31" t="str">
        <f t="shared" si="62"/>
        <v/>
      </c>
      <c r="O483" s="32" t="str">
        <f>IF(AND(A483="",B483=""), "",IF(I483&gt;0, I483+LOOKUP(N483,'Adjustment Factors'!$B$7:$B$25,'Adjustment Factors'!$C$7:$C$25),IF(OR(C483="B", C483= "S"), 'Adjustment Factors'!$C$28,IF(C483="H", 'Adjustment Factors'!$C$29,"Sex Req'd"))))</f>
        <v/>
      </c>
      <c r="P483" s="31" t="str">
        <f t="shared" si="63"/>
        <v/>
      </c>
      <c r="Q483" s="32" t="str">
        <f>IF(OR(AND(A483="",B483=""),C483="",J483="" ), "",ROUND((((J483-(IF(I483&gt;0, I483,IF(OR(C483="B", C483= "S"), 'Adjustment Factors'!$C$28,IF(C483="H", 'Adjustment Factors'!$C$29,"Sex Req'd")))))/L483)*205)+IF(I483&gt;0, I483,IF(OR(C483="B", C483= "S"), 'Adjustment Factors'!$C$28,IF(C483="H", 'Adjustment Factors'!$C$29,"Sex Req'd")))+IF(OR(C483="B",C483="S"),LOOKUP(N483,'Adjustment Factors'!$B$7:$B$25,'Adjustment Factors'!$D$7:$D$25),IF(C483="H",LOOKUP(N483,'Adjustment Factors'!$B$7:$B$25,'Adjustment Factors'!$E$7:$E$25),"")),0))</f>
        <v/>
      </c>
      <c r="R483" s="31" t="str">
        <f t="shared" si="64"/>
        <v/>
      </c>
      <c r="S483" s="32" t="str">
        <f t="shared" si="66"/>
        <v/>
      </c>
      <c r="T483" s="31" t="str">
        <f t="shared" si="65"/>
        <v/>
      </c>
    </row>
    <row r="484" spans="1:20" x14ac:dyDescent="0.25">
      <c r="A484" s="27"/>
      <c r="B484" s="28"/>
      <c r="C484" s="28"/>
      <c r="D484" s="29"/>
      <c r="E484" s="30"/>
      <c r="F484" s="30"/>
      <c r="G484" s="29"/>
      <c r="H484" s="27"/>
      <c r="I484" s="27"/>
      <c r="J484" s="27"/>
      <c r="K484" s="27"/>
      <c r="L484" s="31" t="str">
        <f t="shared" si="60"/>
        <v/>
      </c>
      <c r="M484" s="31" t="str">
        <f t="shared" si="61"/>
        <v/>
      </c>
      <c r="N484" s="31" t="str">
        <f t="shared" si="62"/>
        <v/>
      </c>
      <c r="O484" s="32" t="str">
        <f>IF(AND(A484="",B484=""), "",IF(I484&gt;0, I484+LOOKUP(N484,'Adjustment Factors'!$B$7:$B$25,'Adjustment Factors'!$C$7:$C$25),IF(OR(C484="B", C484= "S"), 'Adjustment Factors'!$C$28,IF(C484="H", 'Adjustment Factors'!$C$29,"Sex Req'd"))))</f>
        <v/>
      </c>
      <c r="P484" s="31" t="str">
        <f t="shared" si="63"/>
        <v/>
      </c>
      <c r="Q484" s="32" t="str">
        <f>IF(OR(AND(A484="",B484=""),C484="",J484="" ), "",ROUND((((J484-(IF(I484&gt;0, I484,IF(OR(C484="B", C484= "S"), 'Adjustment Factors'!$C$28,IF(C484="H", 'Adjustment Factors'!$C$29,"Sex Req'd")))))/L484)*205)+IF(I484&gt;0, I484,IF(OR(C484="B", C484= "S"), 'Adjustment Factors'!$C$28,IF(C484="H", 'Adjustment Factors'!$C$29,"Sex Req'd")))+IF(OR(C484="B",C484="S"),LOOKUP(N484,'Adjustment Factors'!$B$7:$B$25,'Adjustment Factors'!$D$7:$D$25),IF(C484="H",LOOKUP(N484,'Adjustment Factors'!$B$7:$B$25,'Adjustment Factors'!$E$7:$E$25),"")),0))</f>
        <v/>
      </c>
      <c r="R484" s="31" t="str">
        <f t="shared" si="64"/>
        <v/>
      </c>
      <c r="S484" s="32" t="str">
        <f t="shared" si="66"/>
        <v/>
      </c>
      <c r="T484" s="31" t="str">
        <f t="shared" si="65"/>
        <v/>
      </c>
    </row>
    <row r="485" spans="1:20" x14ac:dyDescent="0.25">
      <c r="A485" s="27"/>
      <c r="B485" s="28"/>
      <c r="C485" s="28"/>
      <c r="D485" s="29"/>
      <c r="E485" s="30"/>
      <c r="F485" s="30"/>
      <c r="G485" s="29"/>
      <c r="H485" s="27"/>
      <c r="I485" s="27"/>
      <c r="J485" s="27"/>
      <c r="K485" s="27"/>
      <c r="L485" s="31" t="str">
        <f t="shared" si="60"/>
        <v/>
      </c>
      <c r="M485" s="31" t="str">
        <f t="shared" si="61"/>
        <v/>
      </c>
      <c r="N485" s="31" t="str">
        <f t="shared" si="62"/>
        <v/>
      </c>
      <c r="O485" s="32" t="str">
        <f>IF(AND(A485="",B485=""), "",IF(I485&gt;0, I485+LOOKUP(N485,'Adjustment Factors'!$B$7:$B$25,'Adjustment Factors'!$C$7:$C$25),IF(OR(C485="B", C485= "S"), 'Adjustment Factors'!$C$28,IF(C485="H", 'Adjustment Factors'!$C$29,"Sex Req'd"))))</f>
        <v/>
      </c>
      <c r="P485" s="31" t="str">
        <f t="shared" si="63"/>
        <v/>
      </c>
      <c r="Q485" s="32" t="str">
        <f>IF(OR(AND(A485="",B485=""),C485="",J485="" ), "",ROUND((((J485-(IF(I485&gt;0, I485,IF(OR(C485="B", C485= "S"), 'Adjustment Factors'!$C$28,IF(C485="H", 'Adjustment Factors'!$C$29,"Sex Req'd")))))/L485)*205)+IF(I485&gt;0, I485,IF(OR(C485="B", C485= "S"), 'Adjustment Factors'!$C$28,IF(C485="H", 'Adjustment Factors'!$C$29,"Sex Req'd")))+IF(OR(C485="B",C485="S"),LOOKUP(N485,'Adjustment Factors'!$B$7:$B$25,'Adjustment Factors'!$D$7:$D$25),IF(C485="H",LOOKUP(N485,'Adjustment Factors'!$B$7:$B$25,'Adjustment Factors'!$E$7:$E$25),"")),0))</f>
        <v/>
      </c>
      <c r="R485" s="31" t="str">
        <f t="shared" si="64"/>
        <v/>
      </c>
      <c r="S485" s="32" t="str">
        <f t="shared" si="66"/>
        <v/>
      </c>
      <c r="T485" s="31" t="str">
        <f t="shared" si="65"/>
        <v/>
      </c>
    </row>
    <row r="486" spans="1:20" x14ac:dyDescent="0.25">
      <c r="A486" s="27"/>
      <c r="B486" s="28"/>
      <c r="C486" s="28"/>
      <c r="D486" s="29"/>
      <c r="E486" s="30"/>
      <c r="F486" s="30"/>
      <c r="G486" s="29"/>
      <c r="H486" s="27"/>
      <c r="I486" s="27"/>
      <c r="J486" s="27"/>
      <c r="K486" s="27"/>
      <c r="L486" s="31" t="str">
        <f t="shared" si="60"/>
        <v/>
      </c>
      <c r="M486" s="31" t="str">
        <f t="shared" si="61"/>
        <v/>
      </c>
      <c r="N486" s="31" t="str">
        <f t="shared" si="62"/>
        <v/>
      </c>
      <c r="O486" s="32" t="str">
        <f>IF(AND(A486="",B486=""), "",IF(I486&gt;0, I486+LOOKUP(N486,'Adjustment Factors'!$B$7:$B$25,'Adjustment Factors'!$C$7:$C$25),IF(OR(C486="B", C486= "S"), 'Adjustment Factors'!$C$28,IF(C486="H", 'Adjustment Factors'!$C$29,"Sex Req'd"))))</f>
        <v/>
      </c>
      <c r="P486" s="31" t="str">
        <f t="shared" si="63"/>
        <v/>
      </c>
      <c r="Q486" s="32" t="str">
        <f>IF(OR(AND(A486="",B486=""),C486="",J486="" ), "",ROUND((((J486-(IF(I486&gt;0, I486,IF(OR(C486="B", C486= "S"), 'Adjustment Factors'!$C$28,IF(C486="H", 'Adjustment Factors'!$C$29,"Sex Req'd")))))/L486)*205)+IF(I486&gt;0, I486,IF(OR(C486="B", C486= "S"), 'Adjustment Factors'!$C$28,IF(C486="H", 'Adjustment Factors'!$C$29,"Sex Req'd")))+IF(OR(C486="B",C486="S"),LOOKUP(N486,'Adjustment Factors'!$B$7:$B$25,'Adjustment Factors'!$D$7:$D$25),IF(C486="H",LOOKUP(N486,'Adjustment Factors'!$B$7:$B$25,'Adjustment Factors'!$E$7:$E$25),"")),0))</f>
        <v/>
      </c>
      <c r="R486" s="31" t="str">
        <f t="shared" si="64"/>
        <v/>
      </c>
      <c r="S486" s="32" t="str">
        <f t="shared" si="66"/>
        <v/>
      </c>
      <c r="T486" s="31" t="str">
        <f t="shared" si="65"/>
        <v/>
      </c>
    </row>
    <row r="487" spans="1:20" x14ac:dyDescent="0.25">
      <c r="A487" s="27"/>
      <c r="B487" s="28"/>
      <c r="C487" s="28"/>
      <c r="D487" s="29"/>
      <c r="E487" s="30"/>
      <c r="F487" s="30"/>
      <c r="G487" s="29"/>
      <c r="H487" s="27"/>
      <c r="I487" s="27"/>
      <c r="J487" s="27"/>
      <c r="K487" s="27"/>
      <c r="L487" s="31" t="str">
        <f t="shared" si="60"/>
        <v/>
      </c>
      <c r="M487" s="31" t="str">
        <f t="shared" si="61"/>
        <v/>
      </c>
      <c r="N487" s="31" t="str">
        <f t="shared" si="62"/>
        <v/>
      </c>
      <c r="O487" s="32" t="str">
        <f>IF(AND(A487="",B487=""), "",IF(I487&gt;0, I487+LOOKUP(N487,'Adjustment Factors'!$B$7:$B$25,'Adjustment Factors'!$C$7:$C$25),IF(OR(C487="B", C487= "S"), 'Adjustment Factors'!$C$28,IF(C487="H", 'Adjustment Factors'!$C$29,"Sex Req'd"))))</f>
        <v/>
      </c>
      <c r="P487" s="31" t="str">
        <f t="shared" si="63"/>
        <v/>
      </c>
      <c r="Q487" s="32" t="str">
        <f>IF(OR(AND(A487="",B487=""),C487="",J487="" ), "",ROUND((((J487-(IF(I487&gt;0, I487,IF(OR(C487="B", C487= "S"), 'Adjustment Factors'!$C$28,IF(C487="H", 'Adjustment Factors'!$C$29,"Sex Req'd")))))/L487)*205)+IF(I487&gt;0, I487,IF(OR(C487="B", C487= "S"), 'Adjustment Factors'!$C$28,IF(C487="H", 'Adjustment Factors'!$C$29,"Sex Req'd")))+IF(OR(C487="B",C487="S"),LOOKUP(N487,'Adjustment Factors'!$B$7:$B$25,'Adjustment Factors'!$D$7:$D$25),IF(C487="H",LOOKUP(N487,'Adjustment Factors'!$B$7:$B$25,'Adjustment Factors'!$E$7:$E$25),"")),0))</f>
        <v/>
      </c>
      <c r="R487" s="31" t="str">
        <f t="shared" si="64"/>
        <v/>
      </c>
      <c r="S487" s="32" t="str">
        <f t="shared" si="66"/>
        <v/>
      </c>
      <c r="T487" s="31" t="str">
        <f t="shared" si="65"/>
        <v/>
      </c>
    </row>
    <row r="488" spans="1:20" x14ac:dyDescent="0.25">
      <c r="A488" s="27"/>
      <c r="B488" s="28"/>
      <c r="C488" s="28"/>
      <c r="D488" s="29"/>
      <c r="E488" s="30"/>
      <c r="F488" s="30"/>
      <c r="G488" s="29"/>
      <c r="H488" s="27"/>
      <c r="I488" s="27"/>
      <c r="J488" s="27"/>
      <c r="K488" s="27"/>
      <c r="L488" s="31" t="str">
        <f t="shared" si="60"/>
        <v/>
      </c>
      <c r="M488" s="31" t="str">
        <f t="shared" si="61"/>
        <v/>
      </c>
      <c r="N488" s="31" t="str">
        <f t="shared" si="62"/>
        <v/>
      </c>
      <c r="O488" s="32" t="str">
        <f>IF(AND(A488="",B488=""), "",IF(I488&gt;0, I488+LOOKUP(N488,'Adjustment Factors'!$B$7:$B$25,'Adjustment Factors'!$C$7:$C$25),IF(OR(C488="B", C488= "S"), 'Adjustment Factors'!$C$28,IF(C488="H", 'Adjustment Factors'!$C$29,"Sex Req'd"))))</f>
        <v/>
      </c>
      <c r="P488" s="31" t="str">
        <f t="shared" si="63"/>
        <v/>
      </c>
      <c r="Q488" s="32" t="str">
        <f>IF(OR(AND(A488="",B488=""),C488="",J488="" ), "",ROUND((((J488-(IF(I488&gt;0, I488,IF(OR(C488="B", C488= "S"), 'Adjustment Factors'!$C$28,IF(C488="H", 'Adjustment Factors'!$C$29,"Sex Req'd")))))/L488)*205)+IF(I488&gt;0, I488,IF(OR(C488="B", C488= "S"), 'Adjustment Factors'!$C$28,IF(C488="H", 'Adjustment Factors'!$C$29,"Sex Req'd")))+IF(OR(C488="B",C488="S"),LOOKUP(N488,'Adjustment Factors'!$B$7:$B$25,'Adjustment Factors'!$D$7:$D$25),IF(C488="H",LOOKUP(N488,'Adjustment Factors'!$B$7:$B$25,'Adjustment Factors'!$E$7:$E$25),"")),0))</f>
        <v/>
      </c>
      <c r="R488" s="31" t="str">
        <f t="shared" si="64"/>
        <v/>
      </c>
      <c r="S488" s="32" t="str">
        <f t="shared" si="66"/>
        <v/>
      </c>
      <c r="T488" s="31" t="str">
        <f t="shared" si="65"/>
        <v/>
      </c>
    </row>
    <row r="489" spans="1:20" x14ac:dyDescent="0.25">
      <c r="A489" s="27"/>
      <c r="B489" s="28"/>
      <c r="C489" s="28"/>
      <c r="D489" s="29"/>
      <c r="E489" s="30"/>
      <c r="F489" s="30"/>
      <c r="G489" s="29"/>
      <c r="H489" s="27"/>
      <c r="I489" s="27"/>
      <c r="J489" s="27"/>
      <c r="K489" s="27"/>
      <c r="L489" s="31" t="str">
        <f t="shared" si="60"/>
        <v/>
      </c>
      <c r="M489" s="31" t="str">
        <f t="shared" si="61"/>
        <v/>
      </c>
      <c r="N489" s="31" t="str">
        <f t="shared" si="62"/>
        <v/>
      </c>
      <c r="O489" s="32" t="str">
        <f>IF(AND(A489="",B489=""), "",IF(I489&gt;0, I489+LOOKUP(N489,'Adjustment Factors'!$B$7:$B$25,'Adjustment Factors'!$C$7:$C$25),IF(OR(C489="B", C489= "S"), 'Adjustment Factors'!$C$28,IF(C489="H", 'Adjustment Factors'!$C$29,"Sex Req'd"))))</f>
        <v/>
      </c>
      <c r="P489" s="31" t="str">
        <f t="shared" si="63"/>
        <v/>
      </c>
      <c r="Q489" s="32" t="str">
        <f>IF(OR(AND(A489="",B489=""),C489="",J489="" ), "",ROUND((((J489-(IF(I489&gt;0, I489,IF(OR(C489="B", C489= "S"), 'Adjustment Factors'!$C$28,IF(C489="H", 'Adjustment Factors'!$C$29,"Sex Req'd")))))/L489)*205)+IF(I489&gt;0, I489,IF(OR(C489="B", C489= "S"), 'Adjustment Factors'!$C$28,IF(C489="H", 'Adjustment Factors'!$C$29,"Sex Req'd")))+IF(OR(C489="B",C489="S"),LOOKUP(N489,'Adjustment Factors'!$B$7:$B$25,'Adjustment Factors'!$D$7:$D$25),IF(C489="H",LOOKUP(N489,'Adjustment Factors'!$B$7:$B$25,'Adjustment Factors'!$E$7:$E$25),"")),0))</f>
        <v/>
      </c>
      <c r="R489" s="31" t="str">
        <f t="shared" si="64"/>
        <v/>
      </c>
      <c r="S489" s="32" t="str">
        <f t="shared" si="66"/>
        <v/>
      </c>
      <c r="T489" s="31" t="str">
        <f t="shared" si="65"/>
        <v/>
      </c>
    </row>
    <row r="490" spans="1:20" x14ac:dyDescent="0.25">
      <c r="A490" s="27"/>
      <c r="B490" s="28"/>
      <c r="C490" s="28"/>
      <c r="D490" s="29"/>
      <c r="E490" s="30"/>
      <c r="F490" s="30"/>
      <c r="G490" s="29"/>
      <c r="H490" s="27"/>
      <c r="I490" s="27"/>
      <c r="J490" s="27"/>
      <c r="K490" s="27"/>
      <c r="L490" s="31" t="str">
        <f t="shared" si="60"/>
        <v/>
      </c>
      <c r="M490" s="31" t="str">
        <f t="shared" si="61"/>
        <v/>
      </c>
      <c r="N490" s="31" t="str">
        <f t="shared" si="62"/>
        <v/>
      </c>
      <c r="O490" s="32" t="str">
        <f>IF(AND(A490="",B490=""), "",IF(I490&gt;0, I490+LOOKUP(N490,'Adjustment Factors'!$B$7:$B$25,'Adjustment Factors'!$C$7:$C$25),IF(OR(C490="B", C490= "S"), 'Adjustment Factors'!$C$28,IF(C490="H", 'Adjustment Factors'!$C$29,"Sex Req'd"))))</f>
        <v/>
      </c>
      <c r="P490" s="31" t="str">
        <f t="shared" si="63"/>
        <v/>
      </c>
      <c r="Q490" s="32" t="str">
        <f>IF(OR(AND(A490="",B490=""),C490="",J490="" ), "",ROUND((((J490-(IF(I490&gt;0, I490,IF(OR(C490="B", C490= "S"), 'Adjustment Factors'!$C$28,IF(C490="H", 'Adjustment Factors'!$C$29,"Sex Req'd")))))/L490)*205)+IF(I490&gt;0, I490,IF(OR(C490="B", C490= "S"), 'Adjustment Factors'!$C$28,IF(C490="H", 'Adjustment Factors'!$C$29,"Sex Req'd")))+IF(OR(C490="B",C490="S"),LOOKUP(N490,'Adjustment Factors'!$B$7:$B$25,'Adjustment Factors'!$D$7:$D$25),IF(C490="H",LOOKUP(N490,'Adjustment Factors'!$B$7:$B$25,'Adjustment Factors'!$E$7:$E$25),"")),0))</f>
        <v/>
      </c>
      <c r="R490" s="31" t="str">
        <f t="shared" si="64"/>
        <v/>
      </c>
      <c r="S490" s="32" t="str">
        <f t="shared" si="66"/>
        <v/>
      </c>
      <c r="T490" s="31" t="str">
        <f t="shared" si="65"/>
        <v/>
      </c>
    </row>
    <row r="491" spans="1:20" x14ac:dyDescent="0.25">
      <c r="A491" s="27"/>
      <c r="B491" s="28"/>
      <c r="C491" s="28"/>
      <c r="D491" s="29"/>
      <c r="E491" s="30"/>
      <c r="F491" s="30"/>
      <c r="G491" s="29"/>
      <c r="H491" s="27"/>
      <c r="I491" s="27"/>
      <c r="J491" s="27"/>
      <c r="K491" s="27"/>
      <c r="L491" s="31" t="str">
        <f t="shared" si="60"/>
        <v/>
      </c>
      <c r="M491" s="31" t="str">
        <f t="shared" si="61"/>
        <v/>
      </c>
      <c r="N491" s="31" t="str">
        <f t="shared" si="62"/>
        <v/>
      </c>
      <c r="O491" s="32" t="str">
        <f>IF(AND(A491="",B491=""), "",IF(I491&gt;0, I491+LOOKUP(N491,'Adjustment Factors'!$B$7:$B$25,'Adjustment Factors'!$C$7:$C$25),IF(OR(C491="B", C491= "S"), 'Adjustment Factors'!$C$28,IF(C491="H", 'Adjustment Factors'!$C$29,"Sex Req'd"))))</f>
        <v/>
      </c>
      <c r="P491" s="31" t="str">
        <f t="shared" si="63"/>
        <v/>
      </c>
      <c r="Q491" s="32" t="str">
        <f>IF(OR(AND(A491="",B491=""),C491="",J491="" ), "",ROUND((((J491-(IF(I491&gt;0, I491,IF(OR(C491="B", C491= "S"), 'Adjustment Factors'!$C$28,IF(C491="H", 'Adjustment Factors'!$C$29,"Sex Req'd")))))/L491)*205)+IF(I491&gt;0, I491,IF(OR(C491="B", C491= "S"), 'Adjustment Factors'!$C$28,IF(C491="H", 'Adjustment Factors'!$C$29,"Sex Req'd")))+IF(OR(C491="B",C491="S"),LOOKUP(N491,'Adjustment Factors'!$B$7:$B$25,'Adjustment Factors'!$D$7:$D$25),IF(C491="H",LOOKUP(N491,'Adjustment Factors'!$B$7:$B$25,'Adjustment Factors'!$E$7:$E$25),"")),0))</f>
        <v/>
      </c>
      <c r="R491" s="31" t="str">
        <f t="shared" si="64"/>
        <v/>
      </c>
      <c r="S491" s="32" t="str">
        <f t="shared" si="66"/>
        <v/>
      </c>
      <c r="T491" s="31" t="str">
        <f t="shared" si="65"/>
        <v/>
      </c>
    </row>
    <row r="492" spans="1:20" x14ac:dyDescent="0.25">
      <c r="A492" s="27"/>
      <c r="B492" s="28"/>
      <c r="C492" s="28"/>
      <c r="D492" s="29"/>
      <c r="E492" s="30"/>
      <c r="F492" s="30"/>
      <c r="G492" s="29"/>
      <c r="H492" s="27"/>
      <c r="I492" s="27"/>
      <c r="J492" s="27"/>
      <c r="K492" s="27"/>
      <c r="L492" s="31" t="str">
        <f t="shared" si="60"/>
        <v/>
      </c>
      <c r="M492" s="31" t="str">
        <f t="shared" si="61"/>
        <v/>
      </c>
      <c r="N492" s="31" t="str">
        <f t="shared" si="62"/>
        <v/>
      </c>
      <c r="O492" s="32" t="str">
        <f>IF(AND(A492="",B492=""), "",IF(I492&gt;0, I492+LOOKUP(N492,'Adjustment Factors'!$B$7:$B$25,'Adjustment Factors'!$C$7:$C$25),IF(OR(C492="B", C492= "S"), 'Adjustment Factors'!$C$28,IF(C492="H", 'Adjustment Factors'!$C$29,"Sex Req'd"))))</f>
        <v/>
      </c>
      <c r="P492" s="31" t="str">
        <f t="shared" si="63"/>
        <v/>
      </c>
      <c r="Q492" s="32" t="str">
        <f>IF(OR(AND(A492="",B492=""),C492="",J492="" ), "",ROUND((((J492-(IF(I492&gt;0, I492,IF(OR(C492="B", C492= "S"), 'Adjustment Factors'!$C$28,IF(C492="H", 'Adjustment Factors'!$C$29,"Sex Req'd")))))/L492)*205)+IF(I492&gt;0, I492,IF(OR(C492="B", C492= "S"), 'Adjustment Factors'!$C$28,IF(C492="H", 'Adjustment Factors'!$C$29,"Sex Req'd")))+IF(OR(C492="B",C492="S"),LOOKUP(N492,'Adjustment Factors'!$B$7:$B$25,'Adjustment Factors'!$D$7:$D$25),IF(C492="H",LOOKUP(N492,'Adjustment Factors'!$B$7:$B$25,'Adjustment Factors'!$E$7:$E$25),"")),0))</f>
        <v/>
      </c>
      <c r="R492" s="31" t="str">
        <f t="shared" si="64"/>
        <v/>
      </c>
      <c r="S492" s="32" t="str">
        <f t="shared" si="66"/>
        <v/>
      </c>
      <c r="T492" s="31" t="str">
        <f t="shared" si="65"/>
        <v/>
      </c>
    </row>
    <row r="493" spans="1:20" x14ac:dyDescent="0.25">
      <c r="A493" s="27"/>
      <c r="B493" s="28"/>
      <c r="C493" s="28"/>
      <c r="D493" s="29"/>
      <c r="E493" s="30"/>
      <c r="F493" s="30"/>
      <c r="G493" s="29"/>
      <c r="H493" s="27"/>
      <c r="I493" s="27"/>
      <c r="J493" s="27"/>
      <c r="K493" s="27"/>
      <c r="L493" s="31" t="str">
        <f t="shared" si="60"/>
        <v/>
      </c>
      <c r="M493" s="31" t="str">
        <f t="shared" si="61"/>
        <v/>
      </c>
      <c r="N493" s="31" t="str">
        <f t="shared" si="62"/>
        <v/>
      </c>
      <c r="O493" s="32" t="str">
        <f>IF(AND(A493="",B493=""), "",IF(I493&gt;0, I493+LOOKUP(N493,'Adjustment Factors'!$B$7:$B$25,'Adjustment Factors'!$C$7:$C$25),IF(OR(C493="B", C493= "S"), 'Adjustment Factors'!$C$28,IF(C493="H", 'Adjustment Factors'!$C$29,"Sex Req'd"))))</f>
        <v/>
      </c>
      <c r="P493" s="31" t="str">
        <f t="shared" si="63"/>
        <v/>
      </c>
      <c r="Q493" s="32" t="str">
        <f>IF(OR(AND(A493="",B493=""),C493="",J493="" ), "",ROUND((((J493-(IF(I493&gt;0, I493,IF(OR(C493="B", C493= "S"), 'Adjustment Factors'!$C$28,IF(C493="H", 'Adjustment Factors'!$C$29,"Sex Req'd")))))/L493)*205)+IF(I493&gt;0, I493,IF(OR(C493="B", C493= "S"), 'Adjustment Factors'!$C$28,IF(C493="H", 'Adjustment Factors'!$C$29,"Sex Req'd")))+IF(OR(C493="B",C493="S"),LOOKUP(N493,'Adjustment Factors'!$B$7:$B$25,'Adjustment Factors'!$D$7:$D$25),IF(C493="H",LOOKUP(N493,'Adjustment Factors'!$B$7:$B$25,'Adjustment Factors'!$E$7:$E$25),"")),0))</f>
        <v/>
      </c>
      <c r="R493" s="31" t="str">
        <f t="shared" si="64"/>
        <v/>
      </c>
      <c r="S493" s="32" t="str">
        <f t="shared" si="66"/>
        <v/>
      </c>
      <c r="T493" s="31" t="str">
        <f t="shared" si="65"/>
        <v/>
      </c>
    </row>
    <row r="494" spans="1:20" x14ac:dyDescent="0.25">
      <c r="A494" s="27"/>
      <c r="B494" s="28"/>
      <c r="C494" s="28"/>
      <c r="D494" s="29"/>
      <c r="E494" s="30"/>
      <c r="F494" s="30"/>
      <c r="G494" s="29"/>
      <c r="H494" s="27"/>
      <c r="I494" s="27"/>
      <c r="J494" s="27"/>
      <c r="K494" s="27"/>
      <c r="L494" s="31" t="str">
        <f t="shared" si="60"/>
        <v/>
      </c>
      <c r="M494" s="31" t="str">
        <f t="shared" si="61"/>
        <v/>
      </c>
      <c r="N494" s="31" t="str">
        <f t="shared" si="62"/>
        <v/>
      </c>
      <c r="O494" s="32" t="str">
        <f>IF(AND(A494="",B494=""), "",IF(I494&gt;0, I494+LOOKUP(N494,'Adjustment Factors'!$B$7:$B$25,'Adjustment Factors'!$C$7:$C$25),IF(OR(C494="B", C494= "S"), 'Adjustment Factors'!$C$28,IF(C494="H", 'Adjustment Factors'!$C$29,"Sex Req'd"))))</f>
        <v/>
      </c>
      <c r="P494" s="31" t="str">
        <f t="shared" si="63"/>
        <v/>
      </c>
      <c r="Q494" s="32" t="str">
        <f>IF(OR(AND(A494="",B494=""),C494="",J494="" ), "",ROUND((((J494-(IF(I494&gt;0, I494,IF(OR(C494="B", C494= "S"), 'Adjustment Factors'!$C$28,IF(C494="H", 'Adjustment Factors'!$C$29,"Sex Req'd")))))/L494)*205)+IF(I494&gt;0, I494,IF(OR(C494="B", C494= "S"), 'Adjustment Factors'!$C$28,IF(C494="H", 'Adjustment Factors'!$C$29,"Sex Req'd")))+IF(OR(C494="B",C494="S"),LOOKUP(N494,'Adjustment Factors'!$B$7:$B$25,'Adjustment Factors'!$D$7:$D$25),IF(C494="H",LOOKUP(N494,'Adjustment Factors'!$B$7:$B$25,'Adjustment Factors'!$E$7:$E$25),"")),0))</f>
        <v/>
      </c>
      <c r="R494" s="31" t="str">
        <f t="shared" si="64"/>
        <v/>
      </c>
      <c r="S494" s="32" t="str">
        <f t="shared" si="66"/>
        <v/>
      </c>
      <c r="T494" s="31" t="str">
        <f t="shared" si="65"/>
        <v/>
      </c>
    </row>
    <row r="495" spans="1:20" x14ac:dyDescent="0.25">
      <c r="A495" s="27"/>
      <c r="B495" s="28"/>
      <c r="C495" s="28"/>
      <c r="D495" s="29"/>
      <c r="E495" s="30"/>
      <c r="F495" s="30"/>
      <c r="G495" s="29"/>
      <c r="H495" s="27"/>
      <c r="I495" s="27"/>
      <c r="J495" s="27"/>
      <c r="K495" s="27"/>
      <c r="L495" s="31" t="str">
        <f t="shared" si="60"/>
        <v/>
      </c>
      <c r="M495" s="31" t="str">
        <f t="shared" si="61"/>
        <v/>
      </c>
      <c r="N495" s="31" t="str">
        <f t="shared" si="62"/>
        <v/>
      </c>
      <c r="O495" s="32" t="str">
        <f>IF(AND(A495="",B495=""), "",IF(I495&gt;0, I495+LOOKUP(N495,'Adjustment Factors'!$B$7:$B$25,'Adjustment Factors'!$C$7:$C$25),IF(OR(C495="B", C495= "S"), 'Adjustment Factors'!$C$28,IF(C495="H", 'Adjustment Factors'!$C$29,"Sex Req'd"))))</f>
        <v/>
      </c>
      <c r="P495" s="31" t="str">
        <f t="shared" si="63"/>
        <v/>
      </c>
      <c r="Q495" s="32" t="str">
        <f>IF(OR(AND(A495="",B495=""),C495="",J495="" ), "",ROUND((((J495-(IF(I495&gt;0, I495,IF(OR(C495="B", C495= "S"), 'Adjustment Factors'!$C$28,IF(C495="H", 'Adjustment Factors'!$C$29,"Sex Req'd")))))/L495)*205)+IF(I495&gt;0, I495,IF(OR(C495="B", C495= "S"), 'Adjustment Factors'!$C$28,IF(C495="H", 'Adjustment Factors'!$C$29,"Sex Req'd")))+IF(OR(C495="B",C495="S"),LOOKUP(N495,'Adjustment Factors'!$B$7:$B$25,'Adjustment Factors'!$D$7:$D$25),IF(C495="H",LOOKUP(N495,'Adjustment Factors'!$B$7:$B$25,'Adjustment Factors'!$E$7:$E$25),"")),0))</f>
        <v/>
      </c>
      <c r="R495" s="31" t="str">
        <f t="shared" si="64"/>
        <v/>
      </c>
      <c r="S495" s="32" t="str">
        <f t="shared" si="66"/>
        <v/>
      </c>
      <c r="T495" s="31" t="str">
        <f t="shared" si="65"/>
        <v/>
      </c>
    </row>
    <row r="496" spans="1:20" x14ac:dyDescent="0.25">
      <c r="A496" s="27"/>
      <c r="B496" s="28"/>
      <c r="C496" s="28"/>
      <c r="D496" s="29"/>
      <c r="E496" s="30"/>
      <c r="F496" s="30"/>
      <c r="G496" s="29"/>
      <c r="H496" s="27"/>
      <c r="I496" s="27"/>
      <c r="J496" s="27"/>
      <c r="K496" s="27"/>
      <c r="L496" s="31" t="str">
        <f t="shared" si="60"/>
        <v/>
      </c>
      <c r="M496" s="31" t="str">
        <f t="shared" si="61"/>
        <v/>
      </c>
      <c r="N496" s="31" t="str">
        <f t="shared" si="62"/>
        <v/>
      </c>
      <c r="O496" s="32" t="str">
        <f>IF(AND(A496="",B496=""), "",IF(I496&gt;0, I496+LOOKUP(N496,'Adjustment Factors'!$B$7:$B$25,'Adjustment Factors'!$C$7:$C$25),IF(OR(C496="B", C496= "S"), 'Adjustment Factors'!$C$28,IF(C496="H", 'Adjustment Factors'!$C$29,"Sex Req'd"))))</f>
        <v/>
      </c>
      <c r="P496" s="31" t="str">
        <f t="shared" si="63"/>
        <v/>
      </c>
      <c r="Q496" s="32" t="str">
        <f>IF(OR(AND(A496="",B496=""),C496="",J496="" ), "",ROUND((((J496-(IF(I496&gt;0, I496,IF(OR(C496="B", C496= "S"), 'Adjustment Factors'!$C$28,IF(C496="H", 'Adjustment Factors'!$C$29,"Sex Req'd")))))/L496)*205)+IF(I496&gt;0, I496,IF(OR(C496="B", C496= "S"), 'Adjustment Factors'!$C$28,IF(C496="H", 'Adjustment Factors'!$C$29,"Sex Req'd")))+IF(OR(C496="B",C496="S"),LOOKUP(N496,'Adjustment Factors'!$B$7:$B$25,'Adjustment Factors'!$D$7:$D$25),IF(C496="H",LOOKUP(N496,'Adjustment Factors'!$B$7:$B$25,'Adjustment Factors'!$E$7:$E$25),"")),0))</f>
        <v/>
      </c>
      <c r="R496" s="31" t="str">
        <f t="shared" si="64"/>
        <v/>
      </c>
      <c r="S496" s="32" t="str">
        <f t="shared" si="66"/>
        <v/>
      </c>
      <c r="T496" s="31" t="str">
        <f t="shared" si="65"/>
        <v/>
      </c>
    </row>
    <row r="497" spans="1:20" x14ac:dyDescent="0.25">
      <c r="A497" s="27"/>
      <c r="B497" s="28"/>
      <c r="C497" s="28"/>
      <c r="D497" s="29"/>
      <c r="E497" s="30"/>
      <c r="F497" s="30"/>
      <c r="G497" s="29"/>
      <c r="H497" s="27"/>
      <c r="I497" s="27"/>
      <c r="J497" s="27"/>
      <c r="K497" s="27"/>
      <c r="L497" s="31" t="str">
        <f t="shared" si="60"/>
        <v/>
      </c>
      <c r="M497" s="31" t="str">
        <f t="shared" si="61"/>
        <v/>
      </c>
      <c r="N497" s="31" t="str">
        <f t="shared" si="62"/>
        <v/>
      </c>
      <c r="O497" s="32" t="str">
        <f>IF(AND(A497="",B497=""), "",IF(I497&gt;0, I497+LOOKUP(N497,'Adjustment Factors'!$B$7:$B$25,'Adjustment Factors'!$C$7:$C$25),IF(OR(C497="B", C497= "S"), 'Adjustment Factors'!$C$28,IF(C497="H", 'Adjustment Factors'!$C$29,"Sex Req'd"))))</f>
        <v/>
      </c>
      <c r="P497" s="31" t="str">
        <f t="shared" si="63"/>
        <v/>
      </c>
      <c r="Q497" s="32" t="str">
        <f>IF(OR(AND(A497="",B497=""),C497="",J497="" ), "",ROUND((((J497-(IF(I497&gt;0, I497,IF(OR(C497="B", C497= "S"), 'Adjustment Factors'!$C$28,IF(C497="H", 'Adjustment Factors'!$C$29,"Sex Req'd")))))/L497)*205)+IF(I497&gt;0, I497,IF(OR(C497="B", C497= "S"), 'Adjustment Factors'!$C$28,IF(C497="H", 'Adjustment Factors'!$C$29,"Sex Req'd")))+IF(OR(C497="B",C497="S"),LOOKUP(N497,'Adjustment Factors'!$B$7:$B$25,'Adjustment Factors'!$D$7:$D$25),IF(C497="H",LOOKUP(N497,'Adjustment Factors'!$B$7:$B$25,'Adjustment Factors'!$E$7:$E$25),"")),0))</f>
        <v/>
      </c>
      <c r="R497" s="31" t="str">
        <f t="shared" si="64"/>
        <v/>
      </c>
      <c r="S497" s="32" t="str">
        <f t="shared" si="66"/>
        <v/>
      </c>
      <c r="T497" s="31" t="str">
        <f t="shared" si="65"/>
        <v/>
      </c>
    </row>
    <row r="498" spans="1:20" x14ac:dyDescent="0.25">
      <c r="A498" s="27"/>
      <c r="B498" s="28"/>
      <c r="C498" s="28"/>
      <c r="D498" s="29"/>
      <c r="E498" s="30"/>
      <c r="F498" s="30"/>
      <c r="G498" s="29"/>
      <c r="H498" s="27"/>
      <c r="I498" s="27"/>
      <c r="J498" s="27"/>
      <c r="K498" s="27"/>
      <c r="L498" s="31" t="str">
        <f t="shared" si="60"/>
        <v/>
      </c>
      <c r="M498" s="31" t="str">
        <f t="shared" si="61"/>
        <v/>
      </c>
      <c r="N498" s="31" t="str">
        <f t="shared" si="62"/>
        <v/>
      </c>
      <c r="O498" s="32" t="str">
        <f>IF(AND(A498="",B498=""), "",IF(I498&gt;0, I498+LOOKUP(N498,'Adjustment Factors'!$B$7:$B$25,'Adjustment Factors'!$C$7:$C$25),IF(OR(C498="B", C498= "S"), 'Adjustment Factors'!$C$28,IF(C498="H", 'Adjustment Factors'!$C$29,"Sex Req'd"))))</f>
        <v/>
      </c>
      <c r="P498" s="31" t="str">
        <f t="shared" si="63"/>
        <v/>
      </c>
      <c r="Q498" s="32" t="str">
        <f>IF(OR(AND(A498="",B498=""),C498="",J498="" ), "",ROUND((((J498-(IF(I498&gt;0, I498,IF(OR(C498="B", C498= "S"), 'Adjustment Factors'!$C$28,IF(C498="H", 'Adjustment Factors'!$C$29,"Sex Req'd")))))/L498)*205)+IF(I498&gt;0, I498,IF(OR(C498="B", C498= "S"), 'Adjustment Factors'!$C$28,IF(C498="H", 'Adjustment Factors'!$C$29,"Sex Req'd")))+IF(OR(C498="B",C498="S"),LOOKUP(N498,'Adjustment Factors'!$B$7:$B$25,'Adjustment Factors'!$D$7:$D$25),IF(C498="H",LOOKUP(N498,'Adjustment Factors'!$B$7:$B$25,'Adjustment Factors'!$E$7:$E$25),"")),0))</f>
        <v/>
      </c>
      <c r="R498" s="31" t="str">
        <f t="shared" si="64"/>
        <v/>
      </c>
      <c r="S498" s="32" t="str">
        <f t="shared" si="66"/>
        <v/>
      </c>
      <c r="T498" s="31" t="str">
        <f t="shared" si="65"/>
        <v/>
      </c>
    </row>
    <row r="499" spans="1:20" x14ac:dyDescent="0.25">
      <c r="A499" s="27"/>
      <c r="B499" s="28"/>
      <c r="C499" s="28"/>
      <c r="D499" s="29"/>
      <c r="E499" s="30"/>
      <c r="F499" s="30"/>
      <c r="G499" s="29"/>
      <c r="H499" s="27"/>
      <c r="I499" s="27"/>
      <c r="J499" s="27"/>
      <c r="K499" s="27"/>
      <c r="L499" s="31" t="str">
        <f t="shared" si="60"/>
        <v/>
      </c>
      <c r="M499" s="31" t="str">
        <f t="shared" si="61"/>
        <v/>
      </c>
      <c r="N499" s="31" t="str">
        <f t="shared" si="62"/>
        <v/>
      </c>
      <c r="O499" s="32" t="str">
        <f>IF(AND(A499="",B499=""), "",IF(I499&gt;0, I499+LOOKUP(N499,'Adjustment Factors'!$B$7:$B$25,'Adjustment Factors'!$C$7:$C$25),IF(OR(C499="B", C499= "S"), 'Adjustment Factors'!$C$28,IF(C499="H", 'Adjustment Factors'!$C$29,"Sex Req'd"))))</f>
        <v/>
      </c>
      <c r="P499" s="31" t="str">
        <f t="shared" si="63"/>
        <v/>
      </c>
      <c r="Q499" s="32" t="str">
        <f>IF(OR(AND(A499="",B499=""),C499="",J499="" ), "",ROUND((((J499-(IF(I499&gt;0, I499,IF(OR(C499="B", C499= "S"), 'Adjustment Factors'!$C$28,IF(C499="H", 'Adjustment Factors'!$C$29,"Sex Req'd")))))/L499)*205)+IF(I499&gt;0, I499,IF(OR(C499="B", C499= "S"), 'Adjustment Factors'!$C$28,IF(C499="H", 'Adjustment Factors'!$C$29,"Sex Req'd")))+IF(OR(C499="B",C499="S"),LOOKUP(N499,'Adjustment Factors'!$B$7:$B$25,'Adjustment Factors'!$D$7:$D$25),IF(C499="H",LOOKUP(N499,'Adjustment Factors'!$B$7:$B$25,'Adjustment Factors'!$E$7:$E$25),"")),0))</f>
        <v/>
      </c>
      <c r="R499" s="31" t="str">
        <f t="shared" si="64"/>
        <v/>
      </c>
      <c r="S499" s="32" t="str">
        <f t="shared" si="66"/>
        <v/>
      </c>
      <c r="T499" s="31" t="str">
        <f t="shared" si="65"/>
        <v/>
      </c>
    </row>
    <row r="500" spans="1:20" x14ac:dyDescent="0.25">
      <c r="A500" s="27"/>
      <c r="B500" s="28"/>
      <c r="C500" s="28"/>
      <c r="D500" s="29"/>
      <c r="E500" s="30"/>
      <c r="F500" s="30"/>
      <c r="G500" s="29"/>
      <c r="H500" s="27"/>
      <c r="I500" s="27"/>
      <c r="J500" s="27"/>
      <c r="K500" s="27"/>
      <c r="L500" s="31" t="str">
        <f t="shared" si="60"/>
        <v/>
      </c>
      <c r="M500" s="31" t="str">
        <f t="shared" si="61"/>
        <v/>
      </c>
      <c r="N500" s="31" t="str">
        <f t="shared" si="62"/>
        <v/>
      </c>
      <c r="O500" s="32" t="str">
        <f>IF(AND(A500="",B500=""), "",IF(I500&gt;0, I500+LOOKUP(N500,'Adjustment Factors'!$B$7:$B$25,'Adjustment Factors'!$C$7:$C$25),IF(OR(C500="B", C500= "S"), 'Adjustment Factors'!$C$28,IF(C500="H", 'Adjustment Factors'!$C$29,"Sex Req'd"))))</f>
        <v/>
      </c>
      <c r="P500" s="31" t="str">
        <f t="shared" si="63"/>
        <v/>
      </c>
      <c r="Q500" s="32" t="str">
        <f>IF(OR(AND(A500="",B500=""),C500="",J500="" ), "",ROUND((((J500-(IF(I500&gt;0, I500,IF(OR(C500="B", C500= "S"), 'Adjustment Factors'!$C$28,IF(C500="H", 'Adjustment Factors'!$C$29,"Sex Req'd")))))/L500)*205)+IF(I500&gt;0, I500,IF(OR(C500="B", C500= "S"), 'Adjustment Factors'!$C$28,IF(C500="H", 'Adjustment Factors'!$C$29,"Sex Req'd")))+IF(OR(C500="B",C500="S"),LOOKUP(N500,'Adjustment Factors'!$B$7:$B$25,'Adjustment Factors'!$D$7:$D$25),IF(C500="H",LOOKUP(N500,'Adjustment Factors'!$B$7:$B$25,'Adjustment Factors'!$E$7:$E$25),"")),0))</f>
        <v/>
      </c>
      <c r="R500" s="31" t="str">
        <f t="shared" si="64"/>
        <v/>
      </c>
      <c r="S500" s="32" t="str">
        <f t="shared" si="66"/>
        <v/>
      </c>
      <c r="T500" s="31" t="str">
        <f t="shared" si="65"/>
        <v/>
      </c>
    </row>
    <row r="501" spans="1:20" x14ac:dyDescent="0.25">
      <c r="A501" s="27"/>
      <c r="B501" s="28"/>
      <c r="C501" s="28"/>
      <c r="D501" s="29"/>
      <c r="E501" s="30"/>
      <c r="F501" s="30"/>
      <c r="G501" s="29"/>
      <c r="H501" s="27"/>
      <c r="I501" s="27"/>
      <c r="J501" s="27"/>
      <c r="K501" s="27"/>
      <c r="L501" s="31" t="str">
        <f t="shared" si="60"/>
        <v/>
      </c>
      <c r="M501" s="31" t="str">
        <f t="shared" si="61"/>
        <v/>
      </c>
      <c r="N501" s="31" t="str">
        <f t="shared" si="62"/>
        <v/>
      </c>
      <c r="O501" s="32" t="str">
        <f>IF(AND(A501="",B501=""), "",IF(I501&gt;0, I501+LOOKUP(N501,'Adjustment Factors'!$B$7:$B$25,'Adjustment Factors'!$C$7:$C$25),IF(OR(C501="B", C501= "S"), 'Adjustment Factors'!$C$28,IF(C501="H", 'Adjustment Factors'!$C$29,"Sex Req'd"))))</f>
        <v/>
      </c>
      <c r="P501" s="31" t="str">
        <f t="shared" si="63"/>
        <v/>
      </c>
      <c r="Q501" s="32" t="str">
        <f>IF(OR(AND(A501="",B501=""),C501="",J501="" ), "",ROUND((((J501-(IF(I501&gt;0, I501,IF(OR(C501="B", C501= "S"), 'Adjustment Factors'!$C$28,IF(C501="H", 'Adjustment Factors'!$C$29,"Sex Req'd")))))/L501)*205)+IF(I501&gt;0, I501,IF(OR(C501="B", C501= "S"), 'Adjustment Factors'!$C$28,IF(C501="H", 'Adjustment Factors'!$C$29,"Sex Req'd")))+IF(OR(C501="B",C501="S"),LOOKUP(N501,'Adjustment Factors'!$B$7:$B$25,'Adjustment Factors'!$D$7:$D$25),IF(C501="H",LOOKUP(N501,'Adjustment Factors'!$B$7:$B$25,'Adjustment Factors'!$E$7:$E$25),"")),0))</f>
        <v/>
      </c>
      <c r="R501" s="31" t="str">
        <f t="shared" si="64"/>
        <v/>
      </c>
      <c r="S501" s="32" t="str">
        <f t="shared" si="66"/>
        <v/>
      </c>
      <c r="T501" s="31" t="str">
        <f t="shared" si="65"/>
        <v/>
      </c>
    </row>
    <row r="502" spans="1:20" x14ac:dyDescent="0.25">
      <c r="A502" s="27"/>
      <c r="B502" s="28"/>
      <c r="C502" s="28"/>
      <c r="D502" s="29"/>
      <c r="E502" s="30"/>
      <c r="F502" s="30"/>
      <c r="G502" s="29"/>
      <c r="H502" s="27"/>
      <c r="I502" s="27"/>
      <c r="J502" s="27"/>
      <c r="K502" s="27"/>
      <c r="L502" s="31" t="str">
        <f t="shared" si="60"/>
        <v/>
      </c>
      <c r="M502" s="31" t="str">
        <f t="shared" si="61"/>
        <v/>
      </c>
      <c r="N502" s="31" t="str">
        <f t="shared" si="62"/>
        <v/>
      </c>
      <c r="O502" s="32" t="str">
        <f>IF(AND(A502="",B502=""), "",IF(I502&gt;0, I502+LOOKUP(N502,'Adjustment Factors'!$B$7:$B$25,'Adjustment Factors'!$C$7:$C$25),IF(OR(C502="B", C502= "S"), 'Adjustment Factors'!$C$28,IF(C502="H", 'Adjustment Factors'!$C$29,"Sex Req'd"))))</f>
        <v/>
      </c>
      <c r="P502" s="31" t="str">
        <f t="shared" si="63"/>
        <v/>
      </c>
      <c r="Q502" s="32" t="str">
        <f>IF(OR(AND(A502="",B502=""),C502="",J502="" ), "",ROUND((((J502-(IF(I502&gt;0, I502,IF(OR(C502="B", C502= "S"), 'Adjustment Factors'!$C$28,IF(C502="H", 'Adjustment Factors'!$C$29,"Sex Req'd")))))/L502)*205)+IF(I502&gt;0, I502,IF(OR(C502="B", C502= "S"), 'Adjustment Factors'!$C$28,IF(C502="H", 'Adjustment Factors'!$C$29,"Sex Req'd")))+IF(OR(C502="B",C502="S"),LOOKUP(N502,'Adjustment Factors'!$B$7:$B$25,'Adjustment Factors'!$D$7:$D$25),IF(C502="H",LOOKUP(N502,'Adjustment Factors'!$B$7:$B$25,'Adjustment Factors'!$E$7:$E$25),"")),0))</f>
        <v/>
      </c>
      <c r="R502" s="31" t="str">
        <f t="shared" si="64"/>
        <v/>
      </c>
      <c r="S502" s="32" t="str">
        <f t="shared" si="66"/>
        <v/>
      </c>
      <c r="T502" s="31" t="str">
        <f t="shared" si="65"/>
        <v/>
      </c>
    </row>
    <row r="503" spans="1:20" x14ac:dyDescent="0.25">
      <c r="A503" s="27"/>
      <c r="B503" s="28"/>
      <c r="C503" s="28"/>
      <c r="D503" s="29"/>
      <c r="E503" s="30"/>
      <c r="F503" s="30"/>
      <c r="G503" s="29"/>
      <c r="H503" s="27"/>
      <c r="I503" s="27"/>
      <c r="J503" s="27"/>
      <c r="K503" s="27"/>
      <c r="L503" s="31" t="str">
        <f t="shared" si="60"/>
        <v/>
      </c>
      <c r="M503" s="31" t="str">
        <f t="shared" si="61"/>
        <v/>
      </c>
      <c r="N503" s="31" t="str">
        <f t="shared" si="62"/>
        <v/>
      </c>
      <c r="O503" s="32" t="str">
        <f>IF(AND(A503="",B503=""), "",IF(I503&gt;0, I503+LOOKUP(N503,'Adjustment Factors'!$B$7:$B$25,'Adjustment Factors'!$C$7:$C$25),IF(OR(C503="B", C503= "S"), 'Adjustment Factors'!$C$28,IF(C503="H", 'Adjustment Factors'!$C$29,"Sex Req'd"))))</f>
        <v/>
      </c>
      <c r="P503" s="31" t="str">
        <f t="shared" si="63"/>
        <v/>
      </c>
      <c r="Q503" s="32" t="str">
        <f>IF(OR(AND(A503="",B503=""),C503="",J503="" ), "",ROUND((((J503-(IF(I503&gt;0, I503,IF(OR(C503="B", C503= "S"), 'Adjustment Factors'!$C$28,IF(C503="H", 'Adjustment Factors'!$C$29,"Sex Req'd")))))/L503)*205)+IF(I503&gt;0, I503,IF(OR(C503="B", C503= "S"), 'Adjustment Factors'!$C$28,IF(C503="H", 'Adjustment Factors'!$C$29,"Sex Req'd")))+IF(OR(C503="B",C503="S"),LOOKUP(N503,'Adjustment Factors'!$B$7:$B$25,'Adjustment Factors'!$D$7:$D$25),IF(C503="H",LOOKUP(N503,'Adjustment Factors'!$B$7:$B$25,'Adjustment Factors'!$E$7:$E$25),"")),0))</f>
        <v/>
      </c>
      <c r="R503" s="31" t="str">
        <f t="shared" si="64"/>
        <v/>
      </c>
      <c r="S503" s="32" t="str">
        <f t="shared" si="66"/>
        <v/>
      </c>
      <c r="T503" s="31" t="str">
        <f t="shared" si="65"/>
        <v/>
      </c>
    </row>
    <row r="504" spans="1:20" x14ac:dyDescent="0.25">
      <c r="A504" s="27"/>
      <c r="B504" s="28"/>
      <c r="C504" s="28"/>
      <c r="D504" s="29"/>
      <c r="E504" s="30"/>
      <c r="F504" s="30"/>
      <c r="G504" s="29"/>
      <c r="H504" s="27"/>
      <c r="I504" s="27"/>
      <c r="J504" s="27"/>
      <c r="K504" s="27"/>
      <c r="L504" s="31" t="str">
        <f t="shared" ref="L504:L567" si="67">IF(OR(D504="",$D$8=""), "",IF(AND(($D$8-D504)&gt;=160,($D$8-D504)&lt;=250),($D$8-D504),"Out of Range"))</f>
        <v/>
      </c>
      <c r="M504" s="31" t="str">
        <f t="shared" ref="M504:M567" si="68">IF(OR(D504="",$D$9=""), "",IF(AND(($D$9-D504)&gt;=320,($D$9-D504)&lt;=410),($D$9-D504),"Out of Range"))</f>
        <v/>
      </c>
      <c r="N504" s="31" t="str">
        <f t="shared" ref="N504:N567" si="69">IF(D504="","",IF(G504&lt;&gt;"",IF((D504-G504)&lt; 640, 1, IF(AND((D504-G504)&gt;639, (D504-G504)&lt;730), 2, INT((D504-G504)/365))),IF(H504&gt;0,H504,"Dam Age Rqd")))</f>
        <v/>
      </c>
      <c r="O504" s="32" t="str">
        <f>IF(AND(A504="",B504=""), "",IF(I504&gt;0, I504+LOOKUP(N504,'Adjustment Factors'!$B$7:$B$25,'Adjustment Factors'!$C$7:$C$25),IF(OR(C504="B", C504= "S"), 'Adjustment Factors'!$C$28,IF(C504="H", 'Adjustment Factors'!$C$29,"Sex Req'd"))))</f>
        <v/>
      </c>
      <c r="P504" s="31" t="str">
        <f t="shared" si="63"/>
        <v/>
      </c>
      <c r="Q504" s="32" t="str">
        <f>IF(OR(AND(A504="",B504=""),C504="",J504="" ), "",ROUND((((J504-(IF(I504&gt;0, I504,IF(OR(C504="B", C504= "S"), 'Adjustment Factors'!$C$28,IF(C504="H", 'Adjustment Factors'!$C$29,"Sex Req'd")))))/L504)*205)+IF(I504&gt;0, I504,IF(OR(C504="B", C504= "S"), 'Adjustment Factors'!$C$28,IF(C504="H", 'Adjustment Factors'!$C$29,"Sex Req'd")))+IF(OR(C504="B",C504="S"),LOOKUP(N504,'Adjustment Factors'!$B$7:$B$25,'Adjustment Factors'!$D$7:$D$25),IF(C504="H",LOOKUP(N504,'Adjustment Factors'!$B$7:$B$25,'Adjustment Factors'!$E$7:$E$25),"")),0))</f>
        <v/>
      </c>
      <c r="R504" s="31" t="str">
        <f t="shared" si="64"/>
        <v/>
      </c>
      <c r="S504" s="32" t="str">
        <f t="shared" si="66"/>
        <v/>
      </c>
      <c r="T504" s="31" t="str">
        <f t="shared" si="65"/>
        <v/>
      </c>
    </row>
    <row r="505" spans="1:20" x14ac:dyDescent="0.25">
      <c r="A505" s="27"/>
      <c r="B505" s="28"/>
      <c r="C505" s="28"/>
      <c r="D505" s="29"/>
      <c r="E505" s="30"/>
      <c r="F505" s="30"/>
      <c r="G505" s="29"/>
      <c r="H505" s="27"/>
      <c r="I505" s="27"/>
      <c r="J505" s="27"/>
      <c r="K505" s="27"/>
      <c r="L505" s="31" t="str">
        <f t="shared" si="67"/>
        <v/>
      </c>
      <c r="M505" s="31" t="str">
        <f t="shared" si="68"/>
        <v/>
      </c>
      <c r="N505" s="31" t="str">
        <f t="shared" si="69"/>
        <v/>
      </c>
      <c r="O505" s="32" t="str">
        <f>IF(AND(A505="",B505=""), "",IF(I505&gt;0, I505+LOOKUP(N505,'Adjustment Factors'!$B$7:$B$25,'Adjustment Factors'!$C$7:$C$25),IF(OR(C505="B", C505= "S"), 'Adjustment Factors'!$C$28,IF(C505="H", 'Adjustment Factors'!$C$29,"Sex Req'd"))))</f>
        <v/>
      </c>
      <c r="P505" s="31" t="str">
        <f t="shared" si="63"/>
        <v/>
      </c>
      <c r="Q505" s="32" t="str">
        <f>IF(OR(AND(A505="",B505=""),C505="",J505="" ), "",ROUND((((J505-(IF(I505&gt;0, I505,IF(OR(C505="B", C505= "S"), 'Adjustment Factors'!$C$28,IF(C505="H", 'Adjustment Factors'!$C$29,"Sex Req'd")))))/L505)*205)+IF(I505&gt;0, I505,IF(OR(C505="B", C505= "S"), 'Adjustment Factors'!$C$28,IF(C505="H", 'Adjustment Factors'!$C$29,"Sex Req'd")))+IF(OR(C505="B",C505="S"),LOOKUP(N505,'Adjustment Factors'!$B$7:$B$25,'Adjustment Factors'!$D$7:$D$25),IF(C505="H",LOOKUP(N505,'Adjustment Factors'!$B$7:$B$25,'Adjustment Factors'!$E$7:$E$25),"")),0))</f>
        <v/>
      </c>
      <c r="R505" s="31" t="str">
        <f t="shared" si="64"/>
        <v/>
      </c>
      <c r="S505" s="32" t="str">
        <f t="shared" si="66"/>
        <v/>
      </c>
      <c r="T505" s="31" t="str">
        <f t="shared" si="65"/>
        <v/>
      </c>
    </row>
    <row r="506" spans="1:20" x14ac:dyDescent="0.25">
      <c r="A506" s="27"/>
      <c r="B506" s="28"/>
      <c r="C506" s="28"/>
      <c r="D506" s="29"/>
      <c r="E506" s="30"/>
      <c r="F506" s="30"/>
      <c r="G506" s="29"/>
      <c r="H506" s="27"/>
      <c r="I506" s="27"/>
      <c r="J506" s="27"/>
      <c r="K506" s="27"/>
      <c r="L506" s="31" t="str">
        <f t="shared" si="67"/>
        <v/>
      </c>
      <c r="M506" s="31" t="str">
        <f t="shared" si="68"/>
        <v/>
      </c>
      <c r="N506" s="31" t="str">
        <f t="shared" si="69"/>
        <v/>
      </c>
      <c r="O506" s="32" t="str">
        <f>IF(AND(A506="",B506=""), "",IF(I506&gt;0, I506+LOOKUP(N506,'Adjustment Factors'!$B$7:$B$25,'Adjustment Factors'!$C$7:$C$25),IF(OR(C506="B", C506= "S"), 'Adjustment Factors'!$C$28,IF(C506="H", 'Adjustment Factors'!$C$29,"Sex Req'd"))))</f>
        <v/>
      </c>
      <c r="P506" s="31" t="str">
        <f t="shared" si="63"/>
        <v/>
      </c>
      <c r="Q506" s="32" t="str">
        <f>IF(OR(AND(A506="",B506=""),C506="",J506="" ), "",ROUND((((J506-(IF(I506&gt;0, I506,IF(OR(C506="B", C506= "S"), 'Adjustment Factors'!$C$28,IF(C506="H", 'Adjustment Factors'!$C$29,"Sex Req'd")))))/L506)*205)+IF(I506&gt;0, I506,IF(OR(C506="B", C506= "S"), 'Adjustment Factors'!$C$28,IF(C506="H", 'Adjustment Factors'!$C$29,"Sex Req'd")))+IF(OR(C506="B",C506="S"),LOOKUP(N506,'Adjustment Factors'!$B$7:$B$25,'Adjustment Factors'!$D$7:$D$25),IF(C506="H",LOOKUP(N506,'Adjustment Factors'!$B$7:$B$25,'Adjustment Factors'!$E$7:$E$25),"")),0))</f>
        <v/>
      </c>
      <c r="R506" s="31" t="str">
        <f t="shared" si="64"/>
        <v/>
      </c>
      <c r="S506" s="32" t="str">
        <f t="shared" si="66"/>
        <v/>
      </c>
      <c r="T506" s="31" t="str">
        <f t="shared" si="65"/>
        <v/>
      </c>
    </row>
    <row r="507" spans="1:20" x14ac:dyDescent="0.25">
      <c r="A507" s="27"/>
      <c r="B507" s="28"/>
      <c r="C507" s="28"/>
      <c r="D507" s="29"/>
      <c r="E507" s="30"/>
      <c r="F507" s="30"/>
      <c r="G507" s="29"/>
      <c r="H507" s="27"/>
      <c r="I507" s="27"/>
      <c r="J507" s="27"/>
      <c r="K507" s="27"/>
      <c r="L507" s="31" t="str">
        <f t="shared" si="67"/>
        <v/>
      </c>
      <c r="M507" s="31" t="str">
        <f t="shared" si="68"/>
        <v/>
      </c>
      <c r="N507" s="31" t="str">
        <f t="shared" si="69"/>
        <v/>
      </c>
      <c r="O507" s="32" t="str">
        <f>IF(AND(A507="",B507=""), "",IF(I507&gt;0, I507+LOOKUP(N507,'Adjustment Factors'!$B$7:$B$25,'Adjustment Factors'!$C$7:$C$25),IF(OR(C507="B", C507= "S"), 'Adjustment Factors'!$C$28,IF(C507="H", 'Adjustment Factors'!$C$29,"Sex Req'd"))))</f>
        <v/>
      </c>
      <c r="P507" s="31" t="str">
        <f t="shared" ref="P507:P570" si="70">IF(O507="","",O507/$O$12*100)</f>
        <v/>
      </c>
      <c r="Q507" s="32" t="str">
        <f>IF(OR(AND(A507="",B507=""),C507="",J507="" ), "",ROUND((((J507-(IF(I507&gt;0, I507,IF(OR(C507="B", C507= "S"), 'Adjustment Factors'!$C$28,IF(C507="H", 'Adjustment Factors'!$C$29,"Sex Req'd")))))/L507)*205)+IF(I507&gt;0, I507,IF(OR(C507="B", C507= "S"), 'Adjustment Factors'!$C$28,IF(C507="H", 'Adjustment Factors'!$C$29,"Sex Req'd")))+IF(OR(C507="B",C507="S"),LOOKUP(N507,'Adjustment Factors'!$B$7:$B$25,'Adjustment Factors'!$D$7:$D$25),IF(C507="H",LOOKUP(N507,'Adjustment Factors'!$B$7:$B$25,'Adjustment Factors'!$E$7:$E$25),"")),0))</f>
        <v/>
      </c>
      <c r="R507" s="31" t="str">
        <f t="shared" ref="R507:R570" si="71">IF(Q507="","",Q507/$Q$12*100)</f>
        <v/>
      </c>
      <c r="S507" s="32" t="str">
        <f t="shared" si="66"/>
        <v/>
      </c>
      <c r="T507" s="31" t="str">
        <f t="shared" ref="T507:T570" si="72">IF(S507="","",S507/$S$12*100)</f>
        <v/>
      </c>
    </row>
    <row r="508" spans="1:20" x14ac:dyDescent="0.25">
      <c r="A508" s="27"/>
      <c r="B508" s="28"/>
      <c r="C508" s="28"/>
      <c r="D508" s="29"/>
      <c r="E508" s="30"/>
      <c r="F508" s="30"/>
      <c r="G508" s="29"/>
      <c r="H508" s="27"/>
      <c r="I508" s="27"/>
      <c r="J508" s="27"/>
      <c r="K508" s="27"/>
      <c r="L508" s="31" t="str">
        <f t="shared" si="67"/>
        <v/>
      </c>
      <c r="M508" s="31" t="str">
        <f t="shared" si="68"/>
        <v/>
      </c>
      <c r="N508" s="31" t="str">
        <f t="shared" si="69"/>
        <v/>
      </c>
      <c r="O508" s="32" t="str">
        <f>IF(AND(A508="",B508=""), "",IF(I508&gt;0, I508+LOOKUP(N508,'Adjustment Factors'!$B$7:$B$25,'Adjustment Factors'!$C$7:$C$25),IF(OR(C508="B", C508= "S"), 'Adjustment Factors'!$C$28,IF(C508="H", 'Adjustment Factors'!$C$29,"Sex Req'd"))))</f>
        <v/>
      </c>
      <c r="P508" s="31" t="str">
        <f t="shared" si="70"/>
        <v/>
      </c>
      <c r="Q508" s="32" t="str">
        <f>IF(OR(AND(A508="",B508=""),C508="",J508="" ), "",ROUND((((J508-(IF(I508&gt;0, I508,IF(OR(C508="B", C508= "S"), 'Adjustment Factors'!$C$28,IF(C508="H", 'Adjustment Factors'!$C$29,"Sex Req'd")))))/L508)*205)+IF(I508&gt;0, I508,IF(OR(C508="B", C508= "S"), 'Adjustment Factors'!$C$28,IF(C508="H", 'Adjustment Factors'!$C$29,"Sex Req'd")))+IF(OR(C508="B",C508="S"),LOOKUP(N508,'Adjustment Factors'!$B$7:$B$25,'Adjustment Factors'!$D$7:$D$25),IF(C508="H",LOOKUP(N508,'Adjustment Factors'!$B$7:$B$25,'Adjustment Factors'!$E$7:$E$25),"")),0))</f>
        <v/>
      </c>
      <c r="R508" s="31" t="str">
        <f t="shared" si="71"/>
        <v/>
      </c>
      <c r="S508" s="32" t="str">
        <f t="shared" si="66"/>
        <v/>
      </c>
      <c r="T508" s="31" t="str">
        <f t="shared" si="72"/>
        <v/>
      </c>
    </row>
    <row r="509" spans="1:20" x14ac:dyDescent="0.25">
      <c r="A509" s="27"/>
      <c r="B509" s="28"/>
      <c r="C509" s="28"/>
      <c r="D509" s="29"/>
      <c r="E509" s="30"/>
      <c r="F509" s="30"/>
      <c r="G509" s="29"/>
      <c r="H509" s="27"/>
      <c r="I509" s="27"/>
      <c r="J509" s="27"/>
      <c r="K509" s="27"/>
      <c r="L509" s="31" t="str">
        <f t="shared" si="67"/>
        <v/>
      </c>
      <c r="M509" s="31" t="str">
        <f t="shared" si="68"/>
        <v/>
      </c>
      <c r="N509" s="31" t="str">
        <f t="shared" si="69"/>
        <v/>
      </c>
      <c r="O509" s="32" t="str">
        <f>IF(AND(A509="",B509=""), "",IF(I509&gt;0, I509+LOOKUP(N509,'Adjustment Factors'!$B$7:$B$25,'Adjustment Factors'!$C$7:$C$25),IF(OR(C509="B", C509= "S"), 'Adjustment Factors'!$C$28,IF(C509="H", 'Adjustment Factors'!$C$29,"Sex Req'd"))))</f>
        <v/>
      </c>
      <c r="P509" s="31" t="str">
        <f t="shared" si="70"/>
        <v/>
      </c>
      <c r="Q509" s="32" t="str">
        <f>IF(OR(AND(A509="",B509=""),C509="",J509="" ), "",ROUND((((J509-(IF(I509&gt;0, I509,IF(OR(C509="B", C509= "S"), 'Adjustment Factors'!$C$28,IF(C509="H", 'Adjustment Factors'!$C$29,"Sex Req'd")))))/L509)*205)+IF(I509&gt;0, I509,IF(OR(C509="B", C509= "S"), 'Adjustment Factors'!$C$28,IF(C509="H", 'Adjustment Factors'!$C$29,"Sex Req'd")))+IF(OR(C509="B",C509="S"),LOOKUP(N509,'Adjustment Factors'!$B$7:$B$25,'Adjustment Factors'!$D$7:$D$25),IF(C509="H",LOOKUP(N509,'Adjustment Factors'!$B$7:$B$25,'Adjustment Factors'!$E$7:$E$25),"")),0))</f>
        <v/>
      </c>
      <c r="R509" s="31" t="str">
        <f t="shared" si="71"/>
        <v/>
      </c>
      <c r="S509" s="32" t="str">
        <f t="shared" si="66"/>
        <v/>
      </c>
      <c r="T509" s="31" t="str">
        <f t="shared" si="72"/>
        <v/>
      </c>
    </row>
    <row r="510" spans="1:20" x14ac:dyDescent="0.25">
      <c r="A510" s="27"/>
      <c r="B510" s="28"/>
      <c r="C510" s="28"/>
      <c r="D510" s="29"/>
      <c r="E510" s="30"/>
      <c r="F510" s="30"/>
      <c r="G510" s="29"/>
      <c r="H510" s="27"/>
      <c r="I510" s="27"/>
      <c r="J510" s="27"/>
      <c r="K510" s="27"/>
      <c r="L510" s="31" t="str">
        <f t="shared" si="67"/>
        <v/>
      </c>
      <c r="M510" s="31" t="str">
        <f t="shared" si="68"/>
        <v/>
      </c>
      <c r="N510" s="31" t="str">
        <f t="shared" si="69"/>
        <v/>
      </c>
      <c r="O510" s="32" t="str">
        <f>IF(AND(A510="",B510=""), "",IF(I510&gt;0, I510+LOOKUP(N510,'Adjustment Factors'!$B$7:$B$25,'Adjustment Factors'!$C$7:$C$25),IF(OR(C510="B", C510= "S"), 'Adjustment Factors'!$C$28,IF(C510="H", 'Adjustment Factors'!$C$29,"Sex Req'd"))))</f>
        <v/>
      </c>
      <c r="P510" s="31" t="str">
        <f t="shared" si="70"/>
        <v/>
      </c>
      <c r="Q510" s="32" t="str">
        <f>IF(OR(AND(A510="",B510=""),C510="",J510="" ), "",ROUND((((J510-(IF(I510&gt;0, I510,IF(OR(C510="B", C510= "S"), 'Adjustment Factors'!$C$28,IF(C510="H", 'Adjustment Factors'!$C$29,"Sex Req'd")))))/L510)*205)+IF(I510&gt;0, I510,IF(OR(C510="B", C510= "S"), 'Adjustment Factors'!$C$28,IF(C510="H", 'Adjustment Factors'!$C$29,"Sex Req'd")))+IF(OR(C510="B",C510="S"),LOOKUP(N510,'Adjustment Factors'!$B$7:$B$25,'Adjustment Factors'!$D$7:$D$25),IF(C510="H",LOOKUP(N510,'Adjustment Factors'!$B$7:$B$25,'Adjustment Factors'!$E$7:$E$25),"")),0))</f>
        <v/>
      </c>
      <c r="R510" s="31" t="str">
        <f t="shared" si="71"/>
        <v/>
      </c>
      <c r="S510" s="32" t="str">
        <f t="shared" si="66"/>
        <v/>
      </c>
      <c r="T510" s="31" t="str">
        <f t="shared" si="72"/>
        <v/>
      </c>
    </row>
    <row r="511" spans="1:20" x14ac:dyDescent="0.25">
      <c r="A511" s="27"/>
      <c r="B511" s="28"/>
      <c r="C511" s="28"/>
      <c r="D511" s="29"/>
      <c r="E511" s="30"/>
      <c r="F511" s="30"/>
      <c r="G511" s="29"/>
      <c r="H511" s="27"/>
      <c r="I511" s="27"/>
      <c r="J511" s="27"/>
      <c r="K511" s="27"/>
      <c r="L511" s="31" t="str">
        <f t="shared" si="67"/>
        <v/>
      </c>
      <c r="M511" s="31" t="str">
        <f t="shared" si="68"/>
        <v/>
      </c>
      <c r="N511" s="31" t="str">
        <f t="shared" si="69"/>
        <v/>
      </c>
      <c r="O511" s="32" t="str">
        <f>IF(AND(A511="",B511=""), "",IF(I511&gt;0, I511+LOOKUP(N511,'Adjustment Factors'!$B$7:$B$25,'Adjustment Factors'!$C$7:$C$25),IF(OR(C511="B", C511= "S"), 'Adjustment Factors'!$C$28,IF(C511="H", 'Adjustment Factors'!$C$29,"Sex Req'd"))))</f>
        <v/>
      </c>
      <c r="P511" s="31" t="str">
        <f t="shared" si="70"/>
        <v/>
      </c>
      <c r="Q511" s="32" t="str">
        <f>IF(OR(AND(A511="",B511=""),C511="",J511="" ), "",ROUND((((J511-(IF(I511&gt;0, I511,IF(OR(C511="B", C511= "S"), 'Adjustment Factors'!$C$28,IF(C511="H", 'Adjustment Factors'!$C$29,"Sex Req'd")))))/L511)*205)+IF(I511&gt;0, I511,IF(OR(C511="B", C511= "S"), 'Adjustment Factors'!$C$28,IF(C511="H", 'Adjustment Factors'!$C$29,"Sex Req'd")))+IF(OR(C511="B",C511="S"),LOOKUP(N511,'Adjustment Factors'!$B$7:$B$25,'Adjustment Factors'!$D$7:$D$25),IF(C511="H",LOOKUP(N511,'Adjustment Factors'!$B$7:$B$25,'Adjustment Factors'!$E$7:$E$25),"")),0))</f>
        <v/>
      </c>
      <c r="R511" s="31" t="str">
        <f t="shared" si="71"/>
        <v/>
      </c>
      <c r="S511" s="32" t="str">
        <f t="shared" si="66"/>
        <v/>
      </c>
      <c r="T511" s="31" t="str">
        <f t="shared" si="72"/>
        <v/>
      </c>
    </row>
    <row r="512" spans="1:20" x14ac:dyDescent="0.25">
      <c r="A512" s="27"/>
      <c r="B512" s="28"/>
      <c r="C512" s="28"/>
      <c r="D512" s="29"/>
      <c r="E512" s="30"/>
      <c r="F512" s="30"/>
      <c r="G512" s="29"/>
      <c r="H512" s="27"/>
      <c r="I512" s="27"/>
      <c r="J512" s="27"/>
      <c r="K512" s="27"/>
      <c r="L512" s="31" t="str">
        <f t="shared" si="67"/>
        <v/>
      </c>
      <c r="M512" s="31" t="str">
        <f t="shared" si="68"/>
        <v/>
      </c>
      <c r="N512" s="31" t="str">
        <f t="shared" si="69"/>
        <v/>
      </c>
      <c r="O512" s="32" t="str">
        <f>IF(AND(A512="",B512=""), "",IF(I512&gt;0, I512+LOOKUP(N512,'Adjustment Factors'!$B$7:$B$25,'Adjustment Factors'!$C$7:$C$25),IF(OR(C512="B", C512= "S"), 'Adjustment Factors'!$C$28,IF(C512="H", 'Adjustment Factors'!$C$29,"Sex Req'd"))))</f>
        <v/>
      </c>
      <c r="P512" s="31" t="str">
        <f t="shared" si="70"/>
        <v/>
      </c>
      <c r="Q512" s="32" t="str">
        <f>IF(OR(AND(A512="",B512=""),C512="",J512="" ), "",ROUND((((J512-(IF(I512&gt;0, I512,IF(OR(C512="B", C512= "S"), 'Adjustment Factors'!$C$28,IF(C512="H", 'Adjustment Factors'!$C$29,"Sex Req'd")))))/L512)*205)+IF(I512&gt;0, I512,IF(OR(C512="B", C512= "S"), 'Adjustment Factors'!$C$28,IF(C512="H", 'Adjustment Factors'!$C$29,"Sex Req'd")))+IF(OR(C512="B",C512="S"),LOOKUP(N512,'Adjustment Factors'!$B$7:$B$25,'Adjustment Factors'!$D$7:$D$25),IF(C512="H",LOOKUP(N512,'Adjustment Factors'!$B$7:$B$25,'Adjustment Factors'!$E$7:$E$25),"")),0))</f>
        <v/>
      </c>
      <c r="R512" s="31" t="str">
        <f t="shared" si="71"/>
        <v/>
      </c>
      <c r="S512" s="32" t="str">
        <f t="shared" si="66"/>
        <v/>
      </c>
      <c r="T512" s="31" t="str">
        <f t="shared" si="72"/>
        <v/>
      </c>
    </row>
    <row r="513" spans="1:20" x14ac:dyDescent="0.25">
      <c r="A513" s="27"/>
      <c r="B513" s="28"/>
      <c r="C513" s="28"/>
      <c r="D513" s="29"/>
      <c r="E513" s="30"/>
      <c r="F513" s="30"/>
      <c r="G513" s="29"/>
      <c r="H513" s="27"/>
      <c r="I513" s="27"/>
      <c r="J513" s="27"/>
      <c r="K513" s="27"/>
      <c r="L513" s="31" t="str">
        <f t="shared" si="67"/>
        <v/>
      </c>
      <c r="M513" s="31" t="str">
        <f t="shared" si="68"/>
        <v/>
      </c>
      <c r="N513" s="31" t="str">
        <f t="shared" si="69"/>
        <v/>
      </c>
      <c r="O513" s="32" t="str">
        <f>IF(AND(A513="",B513=""), "",IF(I513&gt;0, I513+LOOKUP(N513,'Adjustment Factors'!$B$7:$B$25,'Adjustment Factors'!$C$7:$C$25),IF(OR(C513="B", C513= "S"), 'Adjustment Factors'!$C$28,IF(C513="H", 'Adjustment Factors'!$C$29,"Sex Req'd"))))</f>
        <v/>
      </c>
      <c r="P513" s="31" t="str">
        <f t="shared" si="70"/>
        <v/>
      </c>
      <c r="Q513" s="32" t="str">
        <f>IF(OR(AND(A513="",B513=""),C513="",J513="" ), "",ROUND((((J513-(IF(I513&gt;0, I513,IF(OR(C513="B", C513= "S"), 'Adjustment Factors'!$C$28,IF(C513="H", 'Adjustment Factors'!$C$29,"Sex Req'd")))))/L513)*205)+IF(I513&gt;0, I513,IF(OR(C513="B", C513= "S"), 'Adjustment Factors'!$C$28,IF(C513="H", 'Adjustment Factors'!$C$29,"Sex Req'd")))+IF(OR(C513="B",C513="S"),LOOKUP(N513,'Adjustment Factors'!$B$7:$B$25,'Adjustment Factors'!$D$7:$D$25),IF(C513="H",LOOKUP(N513,'Adjustment Factors'!$B$7:$B$25,'Adjustment Factors'!$E$7:$E$25),"")),0))</f>
        <v/>
      </c>
      <c r="R513" s="31" t="str">
        <f t="shared" si="71"/>
        <v/>
      </c>
      <c r="S513" s="32" t="str">
        <f t="shared" si="66"/>
        <v/>
      </c>
      <c r="T513" s="31" t="str">
        <f t="shared" si="72"/>
        <v/>
      </c>
    </row>
    <row r="514" spans="1:20" x14ac:dyDescent="0.25">
      <c r="A514" s="27"/>
      <c r="B514" s="28"/>
      <c r="C514" s="28"/>
      <c r="D514" s="29"/>
      <c r="E514" s="30"/>
      <c r="F514" s="30"/>
      <c r="G514" s="29"/>
      <c r="H514" s="27"/>
      <c r="I514" s="27"/>
      <c r="J514" s="27"/>
      <c r="K514" s="27"/>
      <c r="L514" s="31" t="str">
        <f t="shared" si="67"/>
        <v/>
      </c>
      <c r="M514" s="31" t="str">
        <f t="shared" si="68"/>
        <v/>
      </c>
      <c r="N514" s="31" t="str">
        <f t="shared" si="69"/>
        <v/>
      </c>
      <c r="O514" s="32" t="str">
        <f>IF(AND(A514="",B514=""), "",IF(I514&gt;0, I514+LOOKUP(N514,'Adjustment Factors'!$B$7:$B$25,'Adjustment Factors'!$C$7:$C$25),IF(OR(C514="B", C514= "S"), 'Adjustment Factors'!$C$28,IF(C514="H", 'Adjustment Factors'!$C$29,"Sex Req'd"))))</f>
        <v/>
      </c>
      <c r="P514" s="31" t="str">
        <f t="shared" si="70"/>
        <v/>
      </c>
      <c r="Q514" s="32" t="str">
        <f>IF(OR(AND(A514="",B514=""),C514="",J514="" ), "",ROUND((((J514-(IF(I514&gt;0, I514,IF(OR(C514="B", C514= "S"), 'Adjustment Factors'!$C$28,IF(C514="H", 'Adjustment Factors'!$C$29,"Sex Req'd")))))/L514)*205)+IF(I514&gt;0, I514,IF(OR(C514="B", C514= "S"), 'Adjustment Factors'!$C$28,IF(C514="H", 'Adjustment Factors'!$C$29,"Sex Req'd")))+IF(OR(C514="B",C514="S"),LOOKUP(N514,'Adjustment Factors'!$B$7:$B$25,'Adjustment Factors'!$D$7:$D$25),IF(C514="H",LOOKUP(N514,'Adjustment Factors'!$B$7:$B$25,'Adjustment Factors'!$E$7:$E$25),"")),0))</f>
        <v/>
      </c>
      <c r="R514" s="31" t="str">
        <f t="shared" si="71"/>
        <v/>
      </c>
      <c r="S514" s="32" t="str">
        <f t="shared" si="66"/>
        <v/>
      </c>
      <c r="T514" s="31" t="str">
        <f t="shared" si="72"/>
        <v/>
      </c>
    </row>
    <row r="515" spans="1:20" x14ac:dyDescent="0.25">
      <c r="A515" s="27"/>
      <c r="B515" s="28"/>
      <c r="C515" s="28"/>
      <c r="D515" s="29"/>
      <c r="E515" s="30"/>
      <c r="F515" s="30"/>
      <c r="G515" s="29"/>
      <c r="H515" s="27"/>
      <c r="I515" s="27"/>
      <c r="J515" s="27"/>
      <c r="K515" s="27"/>
      <c r="L515" s="31" t="str">
        <f t="shared" si="67"/>
        <v/>
      </c>
      <c r="M515" s="31" t="str">
        <f t="shared" si="68"/>
        <v/>
      </c>
      <c r="N515" s="31" t="str">
        <f t="shared" si="69"/>
        <v/>
      </c>
      <c r="O515" s="32" t="str">
        <f>IF(AND(A515="",B515=""), "",IF(I515&gt;0, I515+LOOKUP(N515,'Adjustment Factors'!$B$7:$B$25,'Adjustment Factors'!$C$7:$C$25),IF(OR(C515="B", C515= "S"), 'Adjustment Factors'!$C$28,IF(C515="H", 'Adjustment Factors'!$C$29,"Sex Req'd"))))</f>
        <v/>
      </c>
      <c r="P515" s="31" t="str">
        <f t="shared" si="70"/>
        <v/>
      </c>
      <c r="Q515" s="32" t="str">
        <f>IF(OR(AND(A515="",B515=""),C515="",J515="" ), "",ROUND((((J515-(IF(I515&gt;0, I515,IF(OR(C515="B", C515= "S"), 'Adjustment Factors'!$C$28,IF(C515="H", 'Adjustment Factors'!$C$29,"Sex Req'd")))))/L515)*205)+IF(I515&gt;0, I515,IF(OR(C515="B", C515= "S"), 'Adjustment Factors'!$C$28,IF(C515="H", 'Adjustment Factors'!$C$29,"Sex Req'd")))+IF(OR(C515="B",C515="S"),LOOKUP(N515,'Adjustment Factors'!$B$7:$B$25,'Adjustment Factors'!$D$7:$D$25),IF(C515="H",LOOKUP(N515,'Adjustment Factors'!$B$7:$B$25,'Adjustment Factors'!$E$7:$E$25),"")),0))</f>
        <v/>
      </c>
      <c r="R515" s="31" t="str">
        <f t="shared" si="71"/>
        <v/>
      </c>
      <c r="S515" s="32" t="str">
        <f t="shared" si="66"/>
        <v/>
      </c>
      <c r="T515" s="31" t="str">
        <f t="shared" si="72"/>
        <v/>
      </c>
    </row>
    <row r="516" spans="1:20" x14ac:dyDescent="0.25">
      <c r="A516" s="27"/>
      <c r="B516" s="28"/>
      <c r="C516" s="28"/>
      <c r="D516" s="29"/>
      <c r="E516" s="30"/>
      <c r="F516" s="30"/>
      <c r="G516" s="29"/>
      <c r="H516" s="27"/>
      <c r="I516" s="27"/>
      <c r="J516" s="27"/>
      <c r="K516" s="27"/>
      <c r="L516" s="31" t="str">
        <f t="shared" si="67"/>
        <v/>
      </c>
      <c r="M516" s="31" t="str">
        <f t="shared" si="68"/>
        <v/>
      </c>
      <c r="N516" s="31" t="str">
        <f t="shared" si="69"/>
        <v/>
      </c>
      <c r="O516" s="32" t="str">
        <f>IF(AND(A516="",B516=""), "",IF(I516&gt;0, I516+LOOKUP(N516,'Adjustment Factors'!$B$7:$B$25,'Adjustment Factors'!$C$7:$C$25),IF(OR(C516="B", C516= "S"), 'Adjustment Factors'!$C$28,IF(C516="H", 'Adjustment Factors'!$C$29,"Sex Req'd"))))</f>
        <v/>
      </c>
      <c r="P516" s="31" t="str">
        <f t="shared" si="70"/>
        <v/>
      </c>
      <c r="Q516" s="32" t="str">
        <f>IF(OR(AND(A516="",B516=""),C516="",J516="" ), "",ROUND((((J516-(IF(I516&gt;0, I516,IF(OR(C516="B", C516= "S"), 'Adjustment Factors'!$C$28,IF(C516="H", 'Adjustment Factors'!$C$29,"Sex Req'd")))))/L516)*205)+IF(I516&gt;0, I516,IF(OR(C516="B", C516= "S"), 'Adjustment Factors'!$C$28,IF(C516="H", 'Adjustment Factors'!$C$29,"Sex Req'd")))+IF(OR(C516="B",C516="S"),LOOKUP(N516,'Adjustment Factors'!$B$7:$B$25,'Adjustment Factors'!$D$7:$D$25),IF(C516="H",LOOKUP(N516,'Adjustment Factors'!$B$7:$B$25,'Adjustment Factors'!$E$7:$E$25),"")),0))</f>
        <v/>
      </c>
      <c r="R516" s="31" t="str">
        <f t="shared" si="71"/>
        <v/>
      </c>
      <c r="S516" s="32" t="str">
        <f t="shared" si="66"/>
        <v/>
      </c>
      <c r="T516" s="31" t="str">
        <f t="shared" si="72"/>
        <v/>
      </c>
    </row>
    <row r="517" spans="1:20" x14ac:dyDescent="0.25">
      <c r="A517" s="27"/>
      <c r="B517" s="28"/>
      <c r="C517" s="28"/>
      <c r="D517" s="29"/>
      <c r="E517" s="30"/>
      <c r="F517" s="30"/>
      <c r="G517" s="29"/>
      <c r="H517" s="27"/>
      <c r="I517" s="27"/>
      <c r="J517" s="27"/>
      <c r="K517" s="27"/>
      <c r="L517" s="31" t="str">
        <f t="shared" si="67"/>
        <v/>
      </c>
      <c r="M517" s="31" t="str">
        <f t="shared" si="68"/>
        <v/>
      </c>
      <c r="N517" s="31" t="str">
        <f t="shared" si="69"/>
        <v/>
      </c>
      <c r="O517" s="32" t="str">
        <f>IF(AND(A517="",B517=""), "",IF(I517&gt;0, I517+LOOKUP(N517,'Adjustment Factors'!$B$7:$B$25,'Adjustment Factors'!$C$7:$C$25),IF(OR(C517="B", C517= "S"), 'Adjustment Factors'!$C$28,IF(C517="H", 'Adjustment Factors'!$C$29,"Sex Req'd"))))</f>
        <v/>
      </c>
      <c r="P517" s="31" t="str">
        <f t="shared" si="70"/>
        <v/>
      </c>
      <c r="Q517" s="32" t="str">
        <f>IF(OR(AND(A517="",B517=""),C517="",J517="" ), "",ROUND((((J517-(IF(I517&gt;0, I517,IF(OR(C517="B", C517= "S"), 'Adjustment Factors'!$C$28,IF(C517="H", 'Adjustment Factors'!$C$29,"Sex Req'd")))))/L517)*205)+IF(I517&gt;0, I517,IF(OR(C517="B", C517= "S"), 'Adjustment Factors'!$C$28,IF(C517="H", 'Adjustment Factors'!$C$29,"Sex Req'd")))+IF(OR(C517="B",C517="S"),LOOKUP(N517,'Adjustment Factors'!$B$7:$B$25,'Adjustment Factors'!$D$7:$D$25),IF(C517="H",LOOKUP(N517,'Adjustment Factors'!$B$7:$B$25,'Adjustment Factors'!$E$7:$E$25),"")),0))</f>
        <v/>
      </c>
      <c r="R517" s="31" t="str">
        <f t="shared" si="71"/>
        <v/>
      </c>
      <c r="S517" s="32" t="str">
        <f t="shared" si="66"/>
        <v/>
      </c>
      <c r="T517" s="31" t="str">
        <f t="shared" si="72"/>
        <v/>
      </c>
    </row>
    <row r="518" spans="1:20" x14ac:dyDescent="0.25">
      <c r="A518" s="27"/>
      <c r="B518" s="28"/>
      <c r="C518" s="28"/>
      <c r="D518" s="29"/>
      <c r="E518" s="30"/>
      <c r="F518" s="30"/>
      <c r="G518" s="29"/>
      <c r="H518" s="27"/>
      <c r="I518" s="27"/>
      <c r="J518" s="27"/>
      <c r="K518" s="27"/>
      <c r="L518" s="31" t="str">
        <f t="shared" si="67"/>
        <v/>
      </c>
      <c r="M518" s="31" t="str">
        <f t="shared" si="68"/>
        <v/>
      </c>
      <c r="N518" s="31" t="str">
        <f t="shared" si="69"/>
        <v/>
      </c>
      <c r="O518" s="32" t="str">
        <f>IF(AND(A518="",B518=""), "",IF(I518&gt;0, I518+LOOKUP(N518,'Adjustment Factors'!$B$7:$B$25,'Adjustment Factors'!$C$7:$C$25),IF(OR(C518="B", C518= "S"), 'Adjustment Factors'!$C$28,IF(C518="H", 'Adjustment Factors'!$C$29,"Sex Req'd"))))</f>
        <v/>
      </c>
      <c r="P518" s="31" t="str">
        <f t="shared" si="70"/>
        <v/>
      </c>
      <c r="Q518" s="32" t="str">
        <f>IF(OR(AND(A518="",B518=""),C518="",J518="" ), "",ROUND((((J518-(IF(I518&gt;0, I518,IF(OR(C518="B", C518= "S"), 'Adjustment Factors'!$C$28,IF(C518="H", 'Adjustment Factors'!$C$29,"Sex Req'd")))))/L518)*205)+IF(I518&gt;0, I518,IF(OR(C518="B", C518= "S"), 'Adjustment Factors'!$C$28,IF(C518="H", 'Adjustment Factors'!$C$29,"Sex Req'd")))+IF(OR(C518="B",C518="S"),LOOKUP(N518,'Adjustment Factors'!$B$7:$B$25,'Adjustment Factors'!$D$7:$D$25),IF(C518="H",LOOKUP(N518,'Adjustment Factors'!$B$7:$B$25,'Adjustment Factors'!$E$7:$E$25),"")),0))</f>
        <v/>
      </c>
      <c r="R518" s="31" t="str">
        <f t="shared" si="71"/>
        <v/>
      </c>
      <c r="S518" s="32" t="str">
        <f t="shared" si="66"/>
        <v/>
      </c>
      <c r="T518" s="31" t="str">
        <f t="shared" si="72"/>
        <v/>
      </c>
    </row>
    <row r="519" spans="1:20" x14ac:dyDescent="0.25">
      <c r="A519" s="27"/>
      <c r="B519" s="28"/>
      <c r="C519" s="28"/>
      <c r="D519" s="29"/>
      <c r="E519" s="30"/>
      <c r="F519" s="30"/>
      <c r="G519" s="29"/>
      <c r="H519" s="27"/>
      <c r="I519" s="27"/>
      <c r="J519" s="27"/>
      <c r="K519" s="27"/>
      <c r="L519" s="31" t="str">
        <f t="shared" si="67"/>
        <v/>
      </c>
      <c r="M519" s="31" t="str">
        <f t="shared" si="68"/>
        <v/>
      </c>
      <c r="N519" s="31" t="str">
        <f t="shared" si="69"/>
        <v/>
      </c>
      <c r="O519" s="32" t="str">
        <f>IF(AND(A519="",B519=""), "",IF(I519&gt;0, I519+LOOKUP(N519,'Adjustment Factors'!$B$7:$B$25,'Adjustment Factors'!$C$7:$C$25),IF(OR(C519="B", C519= "S"), 'Adjustment Factors'!$C$28,IF(C519="H", 'Adjustment Factors'!$C$29,"Sex Req'd"))))</f>
        <v/>
      </c>
      <c r="P519" s="31" t="str">
        <f t="shared" si="70"/>
        <v/>
      </c>
      <c r="Q519" s="32" t="str">
        <f>IF(OR(AND(A519="",B519=""),C519="",J519="" ), "",ROUND((((J519-(IF(I519&gt;0, I519,IF(OR(C519="B", C519= "S"), 'Adjustment Factors'!$C$28,IF(C519="H", 'Adjustment Factors'!$C$29,"Sex Req'd")))))/L519)*205)+IF(I519&gt;0, I519,IF(OR(C519="B", C519= "S"), 'Adjustment Factors'!$C$28,IF(C519="H", 'Adjustment Factors'!$C$29,"Sex Req'd")))+IF(OR(C519="B",C519="S"),LOOKUP(N519,'Adjustment Factors'!$B$7:$B$25,'Adjustment Factors'!$D$7:$D$25),IF(C519="H",LOOKUP(N519,'Adjustment Factors'!$B$7:$B$25,'Adjustment Factors'!$E$7:$E$25),"")),0))</f>
        <v/>
      </c>
      <c r="R519" s="31" t="str">
        <f t="shared" si="71"/>
        <v/>
      </c>
      <c r="S519" s="32" t="str">
        <f t="shared" si="66"/>
        <v/>
      </c>
      <c r="T519" s="31" t="str">
        <f t="shared" si="72"/>
        <v/>
      </c>
    </row>
    <row r="520" spans="1:20" x14ac:dyDescent="0.25">
      <c r="A520" s="27"/>
      <c r="B520" s="28"/>
      <c r="C520" s="28"/>
      <c r="D520" s="29"/>
      <c r="E520" s="30"/>
      <c r="F520" s="30"/>
      <c r="G520" s="29"/>
      <c r="H520" s="27"/>
      <c r="I520" s="27"/>
      <c r="J520" s="27"/>
      <c r="K520" s="27"/>
      <c r="L520" s="31" t="str">
        <f t="shared" si="67"/>
        <v/>
      </c>
      <c r="M520" s="31" t="str">
        <f t="shared" si="68"/>
        <v/>
      </c>
      <c r="N520" s="31" t="str">
        <f t="shared" si="69"/>
        <v/>
      </c>
      <c r="O520" s="32" t="str">
        <f>IF(AND(A520="",B520=""), "",IF(I520&gt;0, I520+LOOKUP(N520,'Adjustment Factors'!$B$7:$B$25,'Adjustment Factors'!$C$7:$C$25),IF(OR(C520="B", C520= "S"), 'Adjustment Factors'!$C$28,IF(C520="H", 'Adjustment Factors'!$C$29,"Sex Req'd"))))</f>
        <v/>
      </c>
      <c r="P520" s="31" t="str">
        <f t="shared" si="70"/>
        <v/>
      </c>
      <c r="Q520" s="32" t="str">
        <f>IF(OR(AND(A520="",B520=""),C520="",J520="" ), "",ROUND((((J520-(IF(I520&gt;0, I520,IF(OR(C520="B", C520= "S"), 'Adjustment Factors'!$C$28,IF(C520="H", 'Adjustment Factors'!$C$29,"Sex Req'd")))))/L520)*205)+IF(I520&gt;0, I520,IF(OR(C520="B", C520= "S"), 'Adjustment Factors'!$C$28,IF(C520="H", 'Adjustment Factors'!$C$29,"Sex Req'd")))+IF(OR(C520="B",C520="S"),LOOKUP(N520,'Adjustment Factors'!$B$7:$B$25,'Adjustment Factors'!$D$7:$D$25),IF(C520="H",LOOKUP(N520,'Adjustment Factors'!$B$7:$B$25,'Adjustment Factors'!$E$7:$E$25),"")),0))</f>
        <v/>
      </c>
      <c r="R520" s="31" t="str">
        <f t="shared" si="71"/>
        <v/>
      </c>
      <c r="S520" s="32" t="str">
        <f t="shared" si="66"/>
        <v/>
      </c>
      <c r="T520" s="31" t="str">
        <f t="shared" si="72"/>
        <v/>
      </c>
    </row>
    <row r="521" spans="1:20" x14ac:dyDescent="0.25">
      <c r="A521" s="27"/>
      <c r="B521" s="28"/>
      <c r="C521" s="28"/>
      <c r="D521" s="29"/>
      <c r="E521" s="30"/>
      <c r="F521" s="30"/>
      <c r="G521" s="29"/>
      <c r="H521" s="27"/>
      <c r="I521" s="27"/>
      <c r="J521" s="27"/>
      <c r="K521" s="27"/>
      <c r="L521" s="31" t="str">
        <f t="shared" si="67"/>
        <v/>
      </c>
      <c r="M521" s="31" t="str">
        <f t="shared" si="68"/>
        <v/>
      </c>
      <c r="N521" s="31" t="str">
        <f t="shared" si="69"/>
        <v/>
      </c>
      <c r="O521" s="32" t="str">
        <f>IF(AND(A521="",B521=""), "",IF(I521&gt;0, I521+LOOKUP(N521,'Adjustment Factors'!$B$7:$B$25,'Adjustment Factors'!$C$7:$C$25),IF(OR(C521="B", C521= "S"), 'Adjustment Factors'!$C$28,IF(C521="H", 'Adjustment Factors'!$C$29,"Sex Req'd"))))</f>
        <v/>
      </c>
      <c r="P521" s="31" t="str">
        <f t="shared" si="70"/>
        <v/>
      </c>
      <c r="Q521" s="32" t="str">
        <f>IF(OR(AND(A521="",B521=""),C521="",J521="" ), "",ROUND((((J521-(IF(I521&gt;0, I521,IF(OR(C521="B", C521= "S"), 'Adjustment Factors'!$C$28,IF(C521="H", 'Adjustment Factors'!$C$29,"Sex Req'd")))))/L521)*205)+IF(I521&gt;0, I521,IF(OR(C521="B", C521= "S"), 'Adjustment Factors'!$C$28,IF(C521="H", 'Adjustment Factors'!$C$29,"Sex Req'd")))+IF(OR(C521="B",C521="S"),LOOKUP(N521,'Adjustment Factors'!$B$7:$B$25,'Adjustment Factors'!$D$7:$D$25),IF(C521="H",LOOKUP(N521,'Adjustment Factors'!$B$7:$B$25,'Adjustment Factors'!$E$7:$E$25),"")),0))</f>
        <v/>
      </c>
      <c r="R521" s="31" t="str">
        <f t="shared" si="71"/>
        <v/>
      </c>
      <c r="S521" s="32" t="str">
        <f t="shared" si="66"/>
        <v/>
      </c>
      <c r="T521" s="31" t="str">
        <f t="shared" si="72"/>
        <v/>
      </c>
    </row>
    <row r="522" spans="1:20" x14ac:dyDescent="0.25">
      <c r="A522" s="27"/>
      <c r="B522" s="28"/>
      <c r="C522" s="28"/>
      <c r="D522" s="29"/>
      <c r="E522" s="30"/>
      <c r="F522" s="30"/>
      <c r="G522" s="29"/>
      <c r="H522" s="27"/>
      <c r="I522" s="27"/>
      <c r="J522" s="27"/>
      <c r="K522" s="27"/>
      <c r="L522" s="31" t="str">
        <f t="shared" si="67"/>
        <v/>
      </c>
      <c r="M522" s="31" t="str">
        <f t="shared" si="68"/>
        <v/>
      </c>
      <c r="N522" s="31" t="str">
        <f t="shared" si="69"/>
        <v/>
      </c>
      <c r="O522" s="32" t="str">
        <f>IF(AND(A522="",B522=""), "",IF(I522&gt;0, I522+LOOKUP(N522,'Adjustment Factors'!$B$7:$B$25,'Adjustment Factors'!$C$7:$C$25),IF(OR(C522="B", C522= "S"), 'Adjustment Factors'!$C$28,IF(C522="H", 'Adjustment Factors'!$C$29,"Sex Req'd"))))</f>
        <v/>
      </c>
      <c r="P522" s="31" t="str">
        <f t="shared" si="70"/>
        <v/>
      </c>
      <c r="Q522" s="32" t="str">
        <f>IF(OR(AND(A522="",B522=""),C522="",J522="" ), "",ROUND((((J522-(IF(I522&gt;0, I522,IF(OR(C522="B", C522= "S"), 'Adjustment Factors'!$C$28,IF(C522="H", 'Adjustment Factors'!$C$29,"Sex Req'd")))))/L522)*205)+IF(I522&gt;0, I522,IF(OR(C522="B", C522= "S"), 'Adjustment Factors'!$C$28,IF(C522="H", 'Adjustment Factors'!$C$29,"Sex Req'd")))+IF(OR(C522="B",C522="S"),LOOKUP(N522,'Adjustment Factors'!$B$7:$B$25,'Adjustment Factors'!$D$7:$D$25),IF(C522="H",LOOKUP(N522,'Adjustment Factors'!$B$7:$B$25,'Adjustment Factors'!$E$7:$E$25),"")),0))</f>
        <v/>
      </c>
      <c r="R522" s="31" t="str">
        <f t="shared" si="71"/>
        <v/>
      </c>
      <c r="S522" s="32" t="str">
        <f t="shared" si="66"/>
        <v/>
      </c>
      <c r="T522" s="31" t="str">
        <f t="shared" si="72"/>
        <v/>
      </c>
    </row>
    <row r="523" spans="1:20" x14ac:dyDescent="0.25">
      <c r="A523" s="27"/>
      <c r="B523" s="28"/>
      <c r="C523" s="28"/>
      <c r="D523" s="29"/>
      <c r="E523" s="30"/>
      <c r="F523" s="30"/>
      <c r="G523" s="29"/>
      <c r="H523" s="27"/>
      <c r="I523" s="27"/>
      <c r="J523" s="27"/>
      <c r="K523" s="27"/>
      <c r="L523" s="31" t="str">
        <f t="shared" si="67"/>
        <v/>
      </c>
      <c r="M523" s="31" t="str">
        <f t="shared" si="68"/>
        <v/>
      </c>
      <c r="N523" s="31" t="str">
        <f t="shared" si="69"/>
        <v/>
      </c>
      <c r="O523" s="32" t="str">
        <f>IF(AND(A523="",B523=""), "",IF(I523&gt;0, I523+LOOKUP(N523,'Adjustment Factors'!$B$7:$B$25,'Adjustment Factors'!$C$7:$C$25),IF(OR(C523="B", C523= "S"), 'Adjustment Factors'!$C$28,IF(C523="H", 'Adjustment Factors'!$C$29,"Sex Req'd"))))</f>
        <v/>
      </c>
      <c r="P523" s="31" t="str">
        <f t="shared" si="70"/>
        <v/>
      </c>
      <c r="Q523" s="32" t="str">
        <f>IF(OR(AND(A523="",B523=""),C523="",J523="" ), "",ROUND((((J523-(IF(I523&gt;0, I523,IF(OR(C523="B", C523= "S"), 'Adjustment Factors'!$C$28,IF(C523="H", 'Adjustment Factors'!$C$29,"Sex Req'd")))))/L523)*205)+IF(I523&gt;0, I523,IF(OR(C523="B", C523= "S"), 'Adjustment Factors'!$C$28,IF(C523="H", 'Adjustment Factors'!$C$29,"Sex Req'd")))+IF(OR(C523="B",C523="S"),LOOKUP(N523,'Adjustment Factors'!$B$7:$B$25,'Adjustment Factors'!$D$7:$D$25),IF(C523="H",LOOKUP(N523,'Adjustment Factors'!$B$7:$B$25,'Adjustment Factors'!$E$7:$E$25),"")),0))</f>
        <v/>
      </c>
      <c r="R523" s="31" t="str">
        <f t="shared" si="71"/>
        <v/>
      </c>
      <c r="S523" s="32" t="str">
        <f t="shared" si="66"/>
        <v/>
      </c>
      <c r="T523" s="31" t="str">
        <f t="shared" si="72"/>
        <v/>
      </c>
    </row>
    <row r="524" spans="1:20" x14ac:dyDescent="0.25">
      <c r="A524" s="27"/>
      <c r="B524" s="28"/>
      <c r="C524" s="28"/>
      <c r="D524" s="29"/>
      <c r="E524" s="30"/>
      <c r="F524" s="30"/>
      <c r="G524" s="29"/>
      <c r="H524" s="27"/>
      <c r="I524" s="27"/>
      <c r="J524" s="27"/>
      <c r="K524" s="27"/>
      <c r="L524" s="31" t="str">
        <f t="shared" si="67"/>
        <v/>
      </c>
      <c r="M524" s="31" t="str">
        <f t="shared" si="68"/>
        <v/>
      </c>
      <c r="N524" s="31" t="str">
        <f t="shared" si="69"/>
        <v/>
      </c>
      <c r="O524" s="32" t="str">
        <f>IF(AND(A524="",B524=""), "",IF(I524&gt;0, I524+LOOKUP(N524,'Adjustment Factors'!$B$7:$B$25,'Adjustment Factors'!$C$7:$C$25),IF(OR(C524="B", C524= "S"), 'Adjustment Factors'!$C$28,IF(C524="H", 'Adjustment Factors'!$C$29,"Sex Req'd"))))</f>
        <v/>
      </c>
      <c r="P524" s="31" t="str">
        <f t="shared" si="70"/>
        <v/>
      </c>
      <c r="Q524" s="32" t="str">
        <f>IF(OR(AND(A524="",B524=""),C524="",J524="" ), "",ROUND((((J524-(IF(I524&gt;0, I524,IF(OR(C524="B", C524= "S"), 'Adjustment Factors'!$C$28,IF(C524="H", 'Adjustment Factors'!$C$29,"Sex Req'd")))))/L524)*205)+IF(I524&gt;0, I524,IF(OR(C524="B", C524= "S"), 'Adjustment Factors'!$C$28,IF(C524="H", 'Adjustment Factors'!$C$29,"Sex Req'd")))+IF(OR(C524="B",C524="S"),LOOKUP(N524,'Adjustment Factors'!$B$7:$B$25,'Adjustment Factors'!$D$7:$D$25),IF(C524="H",LOOKUP(N524,'Adjustment Factors'!$B$7:$B$25,'Adjustment Factors'!$E$7:$E$25),"")),0))</f>
        <v/>
      </c>
      <c r="R524" s="31" t="str">
        <f t="shared" si="71"/>
        <v/>
      </c>
      <c r="S524" s="32" t="str">
        <f t="shared" si="66"/>
        <v/>
      </c>
      <c r="T524" s="31" t="str">
        <f t="shared" si="72"/>
        <v/>
      </c>
    </row>
    <row r="525" spans="1:20" x14ac:dyDescent="0.25">
      <c r="A525" s="27"/>
      <c r="B525" s="28"/>
      <c r="C525" s="28"/>
      <c r="D525" s="29"/>
      <c r="E525" s="30"/>
      <c r="F525" s="30"/>
      <c r="G525" s="29"/>
      <c r="H525" s="27"/>
      <c r="I525" s="27"/>
      <c r="J525" s="27"/>
      <c r="K525" s="27"/>
      <c r="L525" s="31" t="str">
        <f t="shared" si="67"/>
        <v/>
      </c>
      <c r="M525" s="31" t="str">
        <f t="shared" si="68"/>
        <v/>
      </c>
      <c r="N525" s="31" t="str">
        <f t="shared" si="69"/>
        <v/>
      </c>
      <c r="O525" s="32" t="str">
        <f>IF(AND(A525="",B525=""), "",IF(I525&gt;0, I525+LOOKUP(N525,'Adjustment Factors'!$B$7:$B$25,'Adjustment Factors'!$C$7:$C$25),IF(OR(C525="B", C525= "S"), 'Adjustment Factors'!$C$28,IF(C525="H", 'Adjustment Factors'!$C$29,"Sex Req'd"))))</f>
        <v/>
      </c>
      <c r="P525" s="31" t="str">
        <f t="shared" si="70"/>
        <v/>
      </c>
      <c r="Q525" s="32" t="str">
        <f>IF(OR(AND(A525="",B525=""),C525="",J525="" ), "",ROUND((((J525-(IF(I525&gt;0, I525,IF(OR(C525="B", C525= "S"), 'Adjustment Factors'!$C$28,IF(C525="H", 'Adjustment Factors'!$C$29,"Sex Req'd")))))/L525)*205)+IF(I525&gt;0, I525,IF(OR(C525="B", C525= "S"), 'Adjustment Factors'!$C$28,IF(C525="H", 'Adjustment Factors'!$C$29,"Sex Req'd")))+IF(OR(C525="B",C525="S"),LOOKUP(N525,'Adjustment Factors'!$B$7:$B$25,'Adjustment Factors'!$D$7:$D$25),IF(C525="H",LOOKUP(N525,'Adjustment Factors'!$B$7:$B$25,'Adjustment Factors'!$E$7:$E$25),"")),0))</f>
        <v/>
      </c>
      <c r="R525" s="31" t="str">
        <f t="shared" si="71"/>
        <v/>
      </c>
      <c r="S525" s="32" t="str">
        <f t="shared" si="66"/>
        <v/>
      </c>
      <c r="T525" s="31" t="str">
        <f t="shared" si="72"/>
        <v/>
      </c>
    </row>
    <row r="526" spans="1:20" x14ac:dyDescent="0.25">
      <c r="A526" s="27"/>
      <c r="B526" s="28"/>
      <c r="C526" s="28"/>
      <c r="D526" s="29"/>
      <c r="E526" s="30"/>
      <c r="F526" s="30"/>
      <c r="G526" s="29"/>
      <c r="H526" s="27"/>
      <c r="I526" s="27"/>
      <c r="J526" s="27"/>
      <c r="K526" s="27"/>
      <c r="L526" s="31" t="str">
        <f t="shared" si="67"/>
        <v/>
      </c>
      <c r="M526" s="31" t="str">
        <f t="shared" si="68"/>
        <v/>
      </c>
      <c r="N526" s="31" t="str">
        <f t="shared" si="69"/>
        <v/>
      </c>
      <c r="O526" s="32" t="str">
        <f>IF(AND(A526="",B526=""), "",IF(I526&gt;0, I526+LOOKUP(N526,'Adjustment Factors'!$B$7:$B$25,'Adjustment Factors'!$C$7:$C$25),IF(OR(C526="B", C526= "S"), 'Adjustment Factors'!$C$28,IF(C526="H", 'Adjustment Factors'!$C$29,"Sex Req'd"))))</f>
        <v/>
      </c>
      <c r="P526" s="31" t="str">
        <f t="shared" si="70"/>
        <v/>
      </c>
      <c r="Q526" s="32" t="str">
        <f>IF(OR(AND(A526="",B526=""),C526="",J526="" ), "",ROUND((((J526-(IF(I526&gt;0, I526,IF(OR(C526="B", C526= "S"), 'Adjustment Factors'!$C$28,IF(C526="H", 'Adjustment Factors'!$C$29,"Sex Req'd")))))/L526)*205)+IF(I526&gt;0, I526,IF(OR(C526="B", C526= "S"), 'Adjustment Factors'!$C$28,IF(C526="H", 'Adjustment Factors'!$C$29,"Sex Req'd")))+IF(OR(C526="B",C526="S"),LOOKUP(N526,'Adjustment Factors'!$B$7:$B$25,'Adjustment Factors'!$D$7:$D$25),IF(C526="H",LOOKUP(N526,'Adjustment Factors'!$B$7:$B$25,'Adjustment Factors'!$E$7:$E$25),"")),0))</f>
        <v/>
      </c>
      <c r="R526" s="31" t="str">
        <f t="shared" si="71"/>
        <v/>
      </c>
      <c r="S526" s="32" t="str">
        <f t="shared" si="66"/>
        <v/>
      </c>
      <c r="T526" s="31" t="str">
        <f t="shared" si="72"/>
        <v/>
      </c>
    </row>
    <row r="527" spans="1:20" x14ac:dyDescent="0.25">
      <c r="A527" s="27"/>
      <c r="B527" s="28"/>
      <c r="C527" s="28"/>
      <c r="D527" s="29"/>
      <c r="E527" s="30"/>
      <c r="F527" s="30"/>
      <c r="G527" s="29"/>
      <c r="H527" s="27"/>
      <c r="I527" s="27"/>
      <c r="J527" s="27"/>
      <c r="K527" s="27"/>
      <c r="L527" s="31" t="str">
        <f t="shared" si="67"/>
        <v/>
      </c>
      <c r="M527" s="31" t="str">
        <f t="shared" si="68"/>
        <v/>
      </c>
      <c r="N527" s="31" t="str">
        <f t="shared" si="69"/>
        <v/>
      </c>
      <c r="O527" s="32" t="str">
        <f>IF(AND(A527="",B527=""), "",IF(I527&gt;0, I527+LOOKUP(N527,'Adjustment Factors'!$B$7:$B$25,'Adjustment Factors'!$C$7:$C$25),IF(OR(C527="B", C527= "S"), 'Adjustment Factors'!$C$28,IF(C527="H", 'Adjustment Factors'!$C$29,"Sex Req'd"))))</f>
        <v/>
      </c>
      <c r="P527" s="31" t="str">
        <f t="shared" si="70"/>
        <v/>
      </c>
      <c r="Q527" s="32" t="str">
        <f>IF(OR(AND(A527="",B527=""),C527="",J527="" ), "",ROUND((((J527-(IF(I527&gt;0, I527,IF(OR(C527="B", C527= "S"), 'Adjustment Factors'!$C$28,IF(C527="H", 'Adjustment Factors'!$C$29,"Sex Req'd")))))/L527)*205)+IF(I527&gt;0, I527,IF(OR(C527="B", C527= "S"), 'Adjustment Factors'!$C$28,IF(C527="H", 'Adjustment Factors'!$C$29,"Sex Req'd")))+IF(OR(C527="B",C527="S"),LOOKUP(N527,'Adjustment Factors'!$B$7:$B$25,'Adjustment Factors'!$D$7:$D$25),IF(C527="H",LOOKUP(N527,'Adjustment Factors'!$B$7:$B$25,'Adjustment Factors'!$E$7:$E$25),"")),0))</f>
        <v/>
      </c>
      <c r="R527" s="31" t="str">
        <f t="shared" si="71"/>
        <v/>
      </c>
      <c r="S527" s="32" t="str">
        <f t="shared" si="66"/>
        <v/>
      </c>
      <c r="T527" s="31" t="str">
        <f t="shared" si="72"/>
        <v/>
      </c>
    </row>
    <row r="528" spans="1:20" x14ac:dyDescent="0.25">
      <c r="A528" s="27"/>
      <c r="B528" s="28"/>
      <c r="C528" s="28"/>
      <c r="D528" s="29"/>
      <c r="E528" s="30"/>
      <c r="F528" s="30"/>
      <c r="G528" s="29"/>
      <c r="H528" s="27"/>
      <c r="I528" s="27"/>
      <c r="J528" s="27"/>
      <c r="K528" s="27"/>
      <c r="L528" s="31" t="str">
        <f t="shared" si="67"/>
        <v/>
      </c>
      <c r="M528" s="31" t="str">
        <f t="shared" si="68"/>
        <v/>
      </c>
      <c r="N528" s="31" t="str">
        <f t="shared" si="69"/>
        <v/>
      </c>
      <c r="O528" s="32" t="str">
        <f>IF(AND(A528="",B528=""), "",IF(I528&gt;0, I528+LOOKUP(N528,'Adjustment Factors'!$B$7:$B$25,'Adjustment Factors'!$C$7:$C$25),IF(OR(C528="B", C528= "S"), 'Adjustment Factors'!$C$28,IF(C528="H", 'Adjustment Factors'!$C$29,"Sex Req'd"))))</f>
        <v/>
      </c>
      <c r="P528" s="31" t="str">
        <f t="shared" si="70"/>
        <v/>
      </c>
      <c r="Q528" s="32" t="str">
        <f>IF(OR(AND(A528="",B528=""),C528="",J528="" ), "",ROUND((((J528-(IF(I528&gt;0, I528,IF(OR(C528="B", C528= "S"), 'Adjustment Factors'!$C$28,IF(C528="H", 'Adjustment Factors'!$C$29,"Sex Req'd")))))/L528)*205)+IF(I528&gt;0, I528,IF(OR(C528="B", C528= "S"), 'Adjustment Factors'!$C$28,IF(C528="H", 'Adjustment Factors'!$C$29,"Sex Req'd")))+IF(OR(C528="B",C528="S"),LOOKUP(N528,'Adjustment Factors'!$B$7:$B$25,'Adjustment Factors'!$D$7:$D$25),IF(C528="H",LOOKUP(N528,'Adjustment Factors'!$B$7:$B$25,'Adjustment Factors'!$E$7:$E$25),"")),0))</f>
        <v/>
      </c>
      <c r="R528" s="31" t="str">
        <f t="shared" si="71"/>
        <v/>
      </c>
      <c r="S528" s="32" t="str">
        <f t="shared" si="66"/>
        <v/>
      </c>
      <c r="T528" s="31" t="str">
        <f t="shared" si="72"/>
        <v/>
      </c>
    </row>
    <row r="529" spans="1:20" x14ac:dyDescent="0.25">
      <c r="A529" s="27"/>
      <c r="B529" s="28"/>
      <c r="C529" s="28"/>
      <c r="D529" s="29"/>
      <c r="E529" s="30"/>
      <c r="F529" s="30"/>
      <c r="G529" s="29"/>
      <c r="H529" s="27"/>
      <c r="I529" s="27"/>
      <c r="J529" s="27"/>
      <c r="K529" s="27"/>
      <c r="L529" s="31" t="str">
        <f t="shared" si="67"/>
        <v/>
      </c>
      <c r="M529" s="31" t="str">
        <f t="shared" si="68"/>
        <v/>
      </c>
      <c r="N529" s="31" t="str">
        <f t="shared" si="69"/>
        <v/>
      </c>
      <c r="O529" s="32" t="str">
        <f>IF(AND(A529="",B529=""), "",IF(I529&gt;0, I529+LOOKUP(N529,'Adjustment Factors'!$B$7:$B$25,'Adjustment Factors'!$C$7:$C$25),IF(OR(C529="B", C529= "S"), 'Adjustment Factors'!$C$28,IF(C529="H", 'Adjustment Factors'!$C$29,"Sex Req'd"))))</f>
        <v/>
      </c>
      <c r="P529" s="31" t="str">
        <f t="shared" si="70"/>
        <v/>
      </c>
      <c r="Q529" s="32" t="str">
        <f>IF(OR(AND(A529="",B529=""),C529="",J529="" ), "",ROUND((((J529-(IF(I529&gt;0, I529,IF(OR(C529="B", C529= "S"), 'Adjustment Factors'!$C$28,IF(C529="H", 'Adjustment Factors'!$C$29,"Sex Req'd")))))/L529)*205)+IF(I529&gt;0, I529,IF(OR(C529="B", C529= "S"), 'Adjustment Factors'!$C$28,IF(C529="H", 'Adjustment Factors'!$C$29,"Sex Req'd")))+IF(OR(C529="B",C529="S"),LOOKUP(N529,'Adjustment Factors'!$B$7:$B$25,'Adjustment Factors'!$D$7:$D$25),IF(C529="H",LOOKUP(N529,'Adjustment Factors'!$B$7:$B$25,'Adjustment Factors'!$E$7:$E$25),"")),0))</f>
        <v/>
      </c>
      <c r="R529" s="31" t="str">
        <f t="shared" si="71"/>
        <v/>
      </c>
      <c r="S529" s="32" t="str">
        <f t="shared" si="66"/>
        <v/>
      </c>
      <c r="T529" s="31" t="str">
        <f t="shared" si="72"/>
        <v/>
      </c>
    </row>
    <row r="530" spans="1:20" x14ac:dyDescent="0.25">
      <c r="A530" s="27"/>
      <c r="B530" s="28"/>
      <c r="C530" s="28"/>
      <c r="D530" s="29"/>
      <c r="E530" s="30"/>
      <c r="F530" s="30"/>
      <c r="G530" s="29"/>
      <c r="H530" s="27"/>
      <c r="I530" s="27"/>
      <c r="J530" s="27"/>
      <c r="K530" s="27"/>
      <c r="L530" s="31" t="str">
        <f t="shared" si="67"/>
        <v/>
      </c>
      <c r="M530" s="31" t="str">
        <f t="shared" si="68"/>
        <v/>
      </c>
      <c r="N530" s="31" t="str">
        <f t="shared" si="69"/>
        <v/>
      </c>
      <c r="O530" s="32" t="str">
        <f>IF(AND(A530="",B530=""), "",IF(I530&gt;0, I530+LOOKUP(N530,'Adjustment Factors'!$B$7:$B$25,'Adjustment Factors'!$C$7:$C$25),IF(OR(C530="B", C530= "S"), 'Adjustment Factors'!$C$28,IF(C530="H", 'Adjustment Factors'!$C$29,"Sex Req'd"))))</f>
        <v/>
      </c>
      <c r="P530" s="31" t="str">
        <f t="shared" si="70"/>
        <v/>
      </c>
      <c r="Q530" s="32" t="str">
        <f>IF(OR(AND(A530="",B530=""),C530="",J530="" ), "",ROUND((((J530-(IF(I530&gt;0, I530,IF(OR(C530="B", C530= "S"), 'Adjustment Factors'!$C$28,IF(C530="H", 'Adjustment Factors'!$C$29,"Sex Req'd")))))/L530)*205)+IF(I530&gt;0, I530,IF(OR(C530="B", C530= "S"), 'Adjustment Factors'!$C$28,IF(C530="H", 'Adjustment Factors'!$C$29,"Sex Req'd")))+IF(OR(C530="B",C530="S"),LOOKUP(N530,'Adjustment Factors'!$B$7:$B$25,'Adjustment Factors'!$D$7:$D$25),IF(C530="H",LOOKUP(N530,'Adjustment Factors'!$B$7:$B$25,'Adjustment Factors'!$E$7:$E$25),"")),0))</f>
        <v/>
      </c>
      <c r="R530" s="31" t="str">
        <f t="shared" si="71"/>
        <v/>
      </c>
      <c r="S530" s="32" t="str">
        <f t="shared" si="66"/>
        <v/>
      </c>
      <c r="T530" s="31" t="str">
        <f t="shared" si="72"/>
        <v/>
      </c>
    </row>
    <row r="531" spans="1:20" x14ac:dyDescent="0.25">
      <c r="A531" s="27"/>
      <c r="B531" s="28"/>
      <c r="C531" s="28"/>
      <c r="D531" s="29"/>
      <c r="E531" s="30"/>
      <c r="F531" s="30"/>
      <c r="G531" s="29"/>
      <c r="H531" s="27"/>
      <c r="I531" s="27"/>
      <c r="J531" s="27"/>
      <c r="K531" s="27"/>
      <c r="L531" s="31" t="str">
        <f t="shared" si="67"/>
        <v/>
      </c>
      <c r="M531" s="31" t="str">
        <f t="shared" si="68"/>
        <v/>
      </c>
      <c r="N531" s="31" t="str">
        <f t="shared" si="69"/>
        <v/>
      </c>
      <c r="O531" s="32" t="str">
        <f>IF(AND(A531="",B531=""), "",IF(I531&gt;0, I531+LOOKUP(N531,'Adjustment Factors'!$B$7:$B$25,'Adjustment Factors'!$C$7:$C$25),IF(OR(C531="B", C531= "S"), 'Adjustment Factors'!$C$28,IF(C531="H", 'Adjustment Factors'!$C$29,"Sex Req'd"))))</f>
        <v/>
      </c>
      <c r="P531" s="31" t="str">
        <f t="shared" si="70"/>
        <v/>
      </c>
      <c r="Q531" s="32" t="str">
        <f>IF(OR(AND(A531="",B531=""),C531="",J531="" ), "",ROUND((((J531-(IF(I531&gt;0, I531,IF(OR(C531="B", C531= "S"), 'Adjustment Factors'!$C$28,IF(C531="H", 'Adjustment Factors'!$C$29,"Sex Req'd")))))/L531)*205)+IF(I531&gt;0, I531,IF(OR(C531="B", C531= "S"), 'Adjustment Factors'!$C$28,IF(C531="H", 'Adjustment Factors'!$C$29,"Sex Req'd")))+IF(OR(C531="B",C531="S"),LOOKUP(N531,'Adjustment Factors'!$B$7:$B$25,'Adjustment Factors'!$D$7:$D$25),IF(C531="H",LOOKUP(N531,'Adjustment Factors'!$B$7:$B$25,'Adjustment Factors'!$E$7:$E$25),"")),0))</f>
        <v/>
      </c>
      <c r="R531" s="31" t="str">
        <f t="shared" si="71"/>
        <v/>
      </c>
      <c r="S531" s="32" t="str">
        <f t="shared" si="66"/>
        <v/>
      </c>
      <c r="T531" s="31" t="str">
        <f t="shared" si="72"/>
        <v/>
      </c>
    </row>
    <row r="532" spans="1:20" x14ac:dyDescent="0.25">
      <c r="A532" s="27"/>
      <c r="B532" s="28"/>
      <c r="C532" s="28"/>
      <c r="D532" s="29"/>
      <c r="E532" s="30"/>
      <c r="F532" s="30"/>
      <c r="G532" s="29"/>
      <c r="H532" s="27"/>
      <c r="I532" s="27"/>
      <c r="J532" s="27"/>
      <c r="K532" s="27"/>
      <c r="L532" s="31" t="str">
        <f t="shared" si="67"/>
        <v/>
      </c>
      <c r="M532" s="31" t="str">
        <f t="shared" si="68"/>
        <v/>
      </c>
      <c r="N532" s="31" t="str">
        <f t="shared" si="69"/>
        <v/>
      </c>
      <c r="O532" s="32" t="str">
        <f>IF(AND(A532="",B532=""), "",IF(I532&gt;0, I532+LOOKUP(N532,'Adjustment Factors'!$B$7:$B$25,'Adjustment Factors'!$C$7:$C$25),IF(OR(C532="B", C532= "S"), 'Adjustment Factors'!$C$28,IF(C532="H", 'Adjustment Factors'!$C$29,"Sex Req'd"))))</f>
        <v/>
      </c>
      <c r="P532" s="31" t="str">
        <f t="shared" si="70"/>
        <v/>
      </c>
      <c r="Q532" s="32" t="str">
        <f>IF(OR(AND(A532="",B532=""),C532="",J532="" ), "",ROUND((((J532-(IF(I532&gt;0, I532,IF(OR(C532="B", C532= "S"), 'Adjustment Factors'!$C$28,IF(C532="H", 'Adjustment Factors'!$C$29,"Sex Req'd")))))/L532)*205)+IF(I532&gt;0, I532,IF(OR(C532="B", C532= "S"), 'Adjustment Factors'!$C$28,IF(C532="H", 'Adjustment Factors'!$C$29,"Sex Req'd")))+IF(OR(C532="B",C532="S"),LOOKUP(N532,'Adjustment Factors'!$B$7:$B$25,'Adjustment Factors'!$D$7:$D$25),IF(C532="H",LOOKUP(N532,'Adjustment Factors'!$B$7:$B$25,'Adjustment Factors'!$E$7:$E$25),"")),0))</f>
        <v/>
      </c>
      <c r="R532" s="31" t="str">
        <f t="shared" si="71"/>
        <v/>
      </c>
      <c r="S532" s="32" t="str">
        <f t="shared" si="66"/>
        <v/>
      </c>
      <c r="T532" s="31" t="str">
        <f t="shared" si="72"/>
        <v/>
      </c>
    </row>
    <row r="533" spans="1:20" x14ac:dyDescent="0.25">
      <c r="A533" s="27"/>
      <c r="B533" s="28"/>
      <c r="C533" s="28"/>
      <c r="D533" s="29"/>
      <c r="E533" s="30"/>
      <c r="F533" s="30"/>
      <c r="G533" s="29"/>
      <c r="H533" s="27"/>
      <c r="I533" s="27"/>
      <c r="J533" s="27"/>
      <c r="K533" s="27"/>
      <c r="L533" s="31" t="str">
        <f t="shared" si="67"/>
        <v/>
      </c>
      <c r="M533" s="31" t="str">
        <f t="shared" si="68"/>
        <v/>
      </c>
      <c r="N533" s="31" t="str">
        <f t="shared" si="69"/>
        <v/>
      </c>
      <c r="O533" s="32" t="str">
        <f>IF(AND(A533="",B533=""), "",IF(I533&gt;0, I533+LOOKUP(N533,'Adjustment Factors'!$B$7:$B$25,'Adjustment Factors'!$C$7:$C$25),IF(OR(C533="B", C533= "S"), 'Adjustment Factors'!$C$28,IF(C533="H", 'Adjustment Factors'!$C$29,"Sex Req'd"))))</f>
        <v/>
      </c>
      <c r="P533" s="31" t="str">
        <f t="shared" si="70"/>
        <v/>
      </c>
      <c r="Q533" s="32" t="str">
        <f>IF(OR(AND(A533="",B533=""),C533="",J533="" ), "",ROUND((((J533-(IF(I533&gt;0, I533,IF(OR(C533="B", C533= "S"), 'Adjustment Factors'!$C$28,IF(C533="H", 'Adjustment Factors'!$C$29,"Sex Req'd")))))/L533)*205)+IF(I533&gt;0, I533,IF(OR(C533="B", C533= "S"), 'Adjustment Factors'!$C$28,IF(C533="H", 'Adjustment Factors'!$C$29,"Sex Req'd")))+IF(OR(C533="B",C533="S"),LOOKUP(N533,'Adjustment Factors'!$B$7:$B$25,'Adjustment Factors'!$D$7:$D$25),IF(C533="H",LOOKUP(N533,'Adjustment Factors'!$B$7:$B$25,'Adjustment Factors'!$E$7:$E$25),"")),0))</f>
        <v/>
      </c>
      <c r="R533" s="31" t="str">
        <f t="shared" si="71"/>
        <v/>
      </c>
      <c r="S533" s="32" t="str">
        <f t="shared" si="66"/>
        <v/>
      </c>
      <c r="T533" s="31" t="str">
        <f t="shared" si="72"/>
        <v/>
      </c>
    </row>
    <row r="534" spans="1:20" x14ac:dyDescent="0.25">
      <c r="A534" s="27"/>
      <c r="B534" s="28"/>
      <c r="C534" s="28"/>
      <c r="D534" s="29"/>
      <c r="E534" s="30"/>
      <c r="F534" s="30"/>
      <c r="G534" s="29"/>
      <c r="H534" s="27"/>
      <c r="I534" s="27"/>
      <c r="J534" s="27"/>
      <c r="K534" s="27"/>
      <c r="L534" s="31" t="str">
        <f t="shared" si="67"/>
        <v/>
      </c>
      <c r="M534" s="31" t="str">
        <f t="shared" si="68"/>
        <v/>
      </c>
      <c r="N534" s="31" t="str">
        <f t="shared" si="69"/>
        <v/>
      </c>
      <c r="O534" s="32" t="str">
        <f>IF(AND(A534="",B534=""), "",IF(I534&gt;0, I534+LOOKUP(N534,'Adjustment Factors'!$B$7:$B$25,'Adjustment Factors'!$C$7:$C$25),IF(OR(C534="B", C534= "S"), 'Adjustment Factors'!$C$28,IF(C534="H", 'Adjustment Factors'!$C$29,"Sex Req'd"))))</f>
        <v/>
      </c>
      <c r="P534" s="31" t="str">
        <f t="shared" si="70"/>
        <v/>
      </c>
      <c r="Q534" s="32" t="str">
        <f>IF(OR(AND(A534="",B534=""),C534="",J534="" ), "",ROUND((((J534-(IF(I534&gt;0, I534,IF(OR(C534="B", C534= "S"), 'Adjustment Factors'!$C$28,IF(C534="H", 'Adjustment Factors'!$C$29,"Sex Req'd")))))/L534)*205)+IF(I534&gt;0, I534,IF(OR(C534="B", C534= "S"), 'Adjustment Factors'!$C$28,IF(C534="H", 'Adjustment Factors'!$C$29,"Sex Req'd")))+IF(OR(C534="B",C534="S"),LOOKUP(N534,'Adjustment Factors'!$B$7:$B$25,'Adjustment Factors'!$D$7:$D$25),IF(C534="H",LOOKUP(N534,'Adjustment Factors'!$B$7:$B$25,'Adjustment Factors'!$E$7:$E$25),"")),0))</f>
        <v/>
      </c>
      <c r="R534" s="31" t="str">
        <f t="shared" si="71"/>
        <v/>
      </c>
      <c r="S534" s="32" t="str">
        <f t="shared" si="66"/>
        <v/>
      </c>
      <c r="T534" s="31" t="str">
        <f t="shared" si="72"/>
        <v/>
      </c>
    </row>
    <row r="535" spans="1:20" x14ac:dyDescent="0.25">
      <c r="A535" s="27"/>
      <c r="B535" s="28"/>
      <c r="C535" s="28"/>
      <c r="D535" s="29"/>
      <c r="E535" s="30"/>
      <c r="F535" s="30"/>
      <c r="G535" s="29"/>
      <c r="H535" s="27"/>
      <c r="I535" s="27"/>
      <c r="J535" s="27"/>
      <c r="K535" s="27"/>
      <c r="L535" s="31" t="str">
        <f t="shared" si="67"/>
        <v/>
      </c>
      <c r="M535" s="31" t="str">
        <f t="shared" si="68"/>
        <v/>
      </c>
      <c r="N535" s="31" t="str">
        <f t="shared" si="69"/>
        <v/>
      </c>
      <c r="O535" s="32" t="str">
        <f>IF(AND(A535="",B535=""), "",IF(I535&gt;0, I535+LOOKUP(N535,'Adjustment Factors'!$B$7:$B$25,'Adjustment Factors'!$C$7:$C$25),IF(OR(C535="B", C535= "S"), 'Adjustment Factors'!$C$28,IF(C535="H", 'Adjustment Factors'!$C$29,"Sex Req'd"))))</f>
        <v/>
      </c>
      <c r="P535" s="31" t="str">
        <f t="shared" si="70"/>
        <v/>
      </c>
      <c r="Q535" s="32" t="str">
        <f>IF(OR(AND(A535="",B535=""),C535="",J535="" ), "",ROUND((((J535-(IF(I535&gt;0, I535,IF(OR(C535="B", C535= "S"), 'Adjustment Factors'!$C$28,IF(C535="H", 'Adjustment Factors'!$C$29,"Sex Req'd")))))/L535)*205)+IF(I535&gt;0, I535,IF(OR(C535="B", C535= "S"), 'Adjustment Factors'!$C$28,IF(C535="H", 'Adjustment Factors'!$C$29,"Sex Req'd")))+IF(OR(C535="B",C535="S"),LOOKUP(N535,'Adjustment Factors'!$B$7:$B$25,'Adjustment Factors'!$D$7:$D$25),IF(C535="H",LOOKUP(N535,'Adjustment Factors'!$B$7:$B$25,'Adjustment Factors'!$E$7:$E$25),"")),0))</f>
        <v/>
      </c>
      <c r="R535" s="31" t="str">
        <f t="shared" si="71"/>
        <v/>
      </c>
      <c r="S535" s="32" t="str">
        <f t="shared" ref="S535:S598" si="73">IF(OR(AND(A535="",B535=""),C535="",J535="", K535="" ), "",ROUND(((K535-J535)/($D$9-$D$8))*160+Q535,0))</f>
        <v/>
      </c>
      <c r="T535" s="31" t="str">
        <f t="shared" si="72"/>
        <v/>
      </c>
    </row>
    <row r="536" spans="1:20" x14ac:dyDescent="0.25">
      <c r="A536" s="27"/>
      <c r="B536" s="28"/>
      <c r="C536" s="28"/>
      <c r="D536" s="29"/>
      <c r="E536" s="30"/>
      <c r="F536" s="30"/>
      <c r="G536" s="29"/>
      <c r="H536" s="27"/>
      <c r="I536" s="27"/>
      <c r="J536" s="27"/>
      <c r="K536" s="27"/>
      <c r="L536" s="31" t="str">
        <f t="shared" si="67"/>
        <v/>
      </c>
      <c r="M536" s="31" t="str">
        <f t="shared" si="68"/>
        <v/>
      </c>
      <c r="N536" s="31" t="str">
        <f t="shared" si="69"/>
        <v/>
      </c>
      <c r="O536" s="32" t="str">
        <f>IF(AND(A536="",B536=""), "",IF(I536&gt;0, I536+LOOKUP(N536,'Adjustment Factors'!$B$7:$B$25,'Adjustment Factors'!$C$7:$C$25),IF(OR(C536="B", C536= "S"), 'Adjustment Factors'!$C$28,IF(C536="H", 'Adjustment Factors'!$C$29,"Sex Req'd"))))</f>
        <v/>
      </c>
      <c r="P536" s="31" t="str">
        <f t="shared" si="70"/>
        <v/>
      </c>
      <c r="Q536" s="32" t="str">
        <f>IF(OR(AND(A536="",B536=""),C536="",J536="" ), "",ROUND((((J536-(IF(I536&gt;0, I536,IF(OR(C536="B", C536= "S"), 'Adjustment Factors'!$C$28,IF(C536="H", 'Adjustment Factors'!$C$29,"Sex Req'd")))))/L536)*205)+IF(I536&gt;0, I536,IF(OR(C536="B", C536= "S"), 'Adjustment Factors'!$C$28,IF(C536="H", 'Adjustment Factors'!$C$29,"Sex Req'd")))+IF(OR(C536="B",C536="S"),LOOKUP(N536,'Adjustment Factors'!$B$7:$B$25,'Adjustment Factors'!$D$7:$D$25),IF(C536="H",LOOKUP(N536,'Adjustment Factors'!$B$7:$B$25,'Adjustment Factors'!$E$7:$E$25),"")),0))</f>
        <v/>
      </c>
      <c r="R536" s="31" t="str">
        <f t="shared" si="71"/>
        <v/>
      </c>
      <c r="S536" s="32" t="str">
        <f t="shared" si="73"/>
        <v/>
      </c>
      <c r="T536" s="31" t="str">
        <f t="shared" si="72"/>
        <v/>
      </c>
    </row>
    <row r="537" spans="1:20" x14ac:dyDescent="0.25">
      <c r="A537" s="27"/>
      <c r="B537" s="28"/>
      <c r="C537" s="28"/>
      <c r="D537" s="29"/>
      <c r="E537" s="30"/>
      <c r="F537" s="30"/>
      <c r="G537" s="29"/>
      <c r="H537" s="27"/>
      <c r="I537" s="27"/>
      <c r="J537" s="27"/>
      <c r="K537" s="27"/>
      <c r="L537" s="31" t="str">
        <f t="shared" si="67"/>
        <v/>
      </c>
      <c r="M537" s="31" t="str">
        <f t="shared" si="68"/>
        <v/>
      </c>
      <c r="N537" s="31" t="str">
        <f t="shared" si="69"/>
        <v/>
      </c>
      <c r="O537" s="32" t="str">
        <f>IF(AND(A537="",B537=""), "",IF(I537&gt;0, I537+LOOKUP(N537,'Adjustment Factors'!$B$7:$B$25,'Adjustment Factors'!$C$7:$C$25),IF(OR(C537="B", C537= "S"), 'Adjustment Factors'!$C$28,IF(C537="H", 'Adjustment Factors'!$C$29,"Sex Req'd"))))</f>
        <v/>
      </c>
      <c r="P537" s="31" t="str">
        <f t="shared" si="70"/>
        <v/>
      </c>
      <c r="Q537" s="32" t="str">
        <f>IF(OR(AND(A537="",B537=""),C537="",J537="" ), "",ROUND((((J537-(IF(I537&gt;0, I537,IF(OR(C537="B", C537= "S"), 'Adjustment Factors'!$C$28,IF(C537="H", 'Adjustment Factors'!$C$29,"Sex Req'd")))))/L537)*205)+IF(I537&gt;0, I537,IF(OR(C537="B", C537= "S"), 'Adjustment Factors'!$C$28,IF(C537="H", 'Adjustment Factors'!$C$29,"Sex Req'd")))+IF(OR(C537="B",C537="S"),LOOKUP(N537,'Adjustment Factors'!$B$7:$B$25,'Adjustment Factors'!$D$7:$D$25),IF(C537="H",LOOKUP(N537,'Adjustment Factors'!$B$7:$B$25,'Adjustment Factors'!$E$7:$E$25),"")),0))</f>
        <v/>
      </c>
      <c r="R537" s="31" t="str">
        <f t="shared" si="71"/>
        <v/>
      </c>
      <c r="S537" s="32" t="str">
        <f t="shared" si="73"/>
        <v/>
      </c>
      <c r="T537" s="31" t="str">
        <f t="shared" si="72"/>
        <v/>
      </c>
    </row>
    <row r="538" spans="1:20" x14ac:dyDescent="0.25">
      <c r="A538" s="27"/>
      <c r="B538" s="28"/>
      <c r="C538" s="28"/>
      <c r="D538" s="29"/>
      <c r="E538" s="30"/>
      <c r="F538" s="30"/>
      <c r="G538" s="29"/>
      <c r="H538" s="27"/>
      <c r="I538" s="27"/>
      <c r="J538" s="27"/>
      <c r="K538" s="27"/>
      <c r="L538" s="31" t="str">
        <f t="shared" si="67"/>
        <v/>
      </c>
      <c r="M538" s="31" t="str">
        <f t="shared" si="68"/>
        <v/>
      </c>
      <c r="N538" s="31" t="str">
        <f t="shared" si="69"/>
        <v/>
      </c>
      <c r="O538" s="32" t="str">
        <f>IF(AND(A538="",B538=""), "",IF(I538&gt;0, I538+LOOKUP(N538,'Adjustment Factors'!$B$7:$B$25,'Adjustment Factors'!$C$7:$C$25),IF(OR(C538="B", C538= "S"), 'Adjustment Factors'!$C$28,IF(C538="H", 'Adjustment Factors'!$C$29,"Sex Req'd"))))</f>
        <v/>
      </c>
      <c r="P538" s="31" t="str">
        <f t="shared" si="70"/>
        <v/>
      </c>
      <c r="Q538" s="32" t="str">
        <f>IF(OR(AND(A538="",B538=""),C538="",J538="" ), "",ROUND((((J538-(IF(I538&gt;0, I538,IF(OR(C538="B", C538= "S"), 'Adjustment Factors'!$C$28,IF(C538="H", 'Adjustment Factors'!$C$29,"Sex Req'd")))))/L538)*205)+IF(I538&gt;0, I538,IF(OR(C538="B", C538= "S"), 'Adjustment Factors'!$C$28,IF(C538="H", 'Adjustment Factors'!$C$29,"Sex Req'd")))+IF(OR(C538="B",C538="S"),LOOKUP(N538,'Adjustment Factors'!$B$7:$B$25,'Adjustment Factors'!$D$7:$D$25),IF(C538="H",LOOKUP(N538,'Adjustment Factors'!$B$7:$B$25,'Adjustment Factors'!$E$7:$E$25),"")),0))</f>
        <v/>
      </c>
      <c r="R538" s="31" t="str">
        <f t="shared" si="71"/>
        <v/>
      </c>
      <c r="S538" s="32" t="str">
        <f t="shared" si="73"/>
        <v/>
      </c>
      <c r="T538" s="31" t="str">
        <f t="shared" si="72"/>
        <v/>
      </c>
    </row>
    <row r="539" spans="1:20" x14ac:dyDescent="0.25">
      <c r="A539" s="27"/>
      <c r="B539" s="28"/>
      <c r="C539" s="28"/>
      <c r="D539" s="29"/>
      <c r="E539" s="30"/>
      <c r="F539" s="30"/>
      <c r="G539" s="29"/>
      <c r="H539" s="27"/>
      <c r="I539" s="27"/>
      <c r="J539" s="27"/>
      <c r="K539" s="27"/>
      <c r="L539" s="31" t="str">
        <f t="shared" si="67"/>
        <v/>
      </c>
      <c r="M539" s="31" t="str">
        <f t="shared" si="68"/>
        <v/>
      </c>
      <c r="N539" s="31" t="str">
        <f t="shared" si="69"/>
        <v/>
      </c>
      <c r="O539" s="32" t="str">
        <f>IF(AND(A539="",B539=""), "",IF(I539&gt;0, I539+LOOKUP(N539,'Adjustment Factors'!$B$7:$B$25,'Adjustment Factors'!$C$7:$C$25),IF(OR(C539="B", C539= "S"), 'Adjustment Factors'!$C$28,IF(C539="H", 'Adjustment Factors'!$C$29,"Sex Req'd"))))</f>
        <v/>
      </c>
      <c r="P539" s="31" t="str">
        <f t="shared" si="70"/>
        <v/>
      </c>
      <c r="Q539" s="32" t="str">
        <f>IF(OR(AND(A539="",B539=""),C539="",J539="" ), "",ROUND((((J539-(IF(I539&gt;0, I539,IF(OR(C539="B", C539= "S"), 'Adjustment Factors'!$C$28,IF(C539="H", 'Adjustment Factors'!$C$29,"Sex Req'd")))))/L539)*205)+IF(I539&gt;0, I539,IF(OR(C539="B", C539= "S"), 'Adjustment Factors'!$C$28,IF(C539="H", 'Adjustment Factors'!$C$29,"Sex Req'd")))+IF(OR(C539="B",C539="S"),LOOKUP(N539,'Adjustment Factors'!$B$7:$B$25,'Adjustment Factors'!$D$7:$D$25),IF(C539="H",LOOKUP(N539,'Adjustment Factors'!$B$7:$B$25,'Adjustment Factors'!$E$7:$E$25),"")),0))</f>
        <v/>
      </c>
      <c r="R539" s="31" t="str">
        <f t="shared" si="71"/>
        <v/>
      </c>
      <c r="S539" s="32" t="str">
        <f t="shared" si="73"/>
        <v/>
      </c>
      <c r="T539" s="31" t="str">
        <f t="shared" si="72"/>
        <v/>
      </c>
    </row>
    <row r="540" spans="1:20" x14ac:dyDescent="0.25">
      <c r="A540" s="27"/>
      <c r="B540" s="28"/>
      <c r="C540" s="28"/>
      <c r="D540" s="29"/>
      <c r="E540" s="30"/>
      <c r="F540" s="30"/>
      <c r="G540" s="29"/>
      <c r="H540" s="27"/>
      <c r="I540" s="27"/>
      <c r="J540" s="27"/>
      <c r="K540" s="27"/>
      <c r="L540" s="31" t="str">
        <f t="shared" si="67"/>
        <v/>
      </c>
      <c r="M540" s="31" t="str">
        <f t="shared" si="68"/>
        <v/>
      </c>
      <c r="N540" s="31" t="str">
        <f t="shared" si="69"/>
        <v/>
      </c>
      <c r="O540" s="32" t="str">
        <f>IF(AND(A540="",B540=""), "",IF(I540&gt;0, I540+LOOKUP(N540,'Adjustment Factors'!$B$7:$B$25,'Adjustment Factors'!$C$7:$C$25),IF(OR(C540="B", C540= "S"), 'Adjustment Factors'!$C$28,IF(C540="H", 'Adjustment Factors'!$C$29,"Sex Req'd"))))</f>
        <v/>
      </c>
      <c r="P540" s="31" t="str">
        <f t="shared" si="70"/>
        <v/>
      </c>
      <c r="Q540" s="32" t="str">
        <f>IF(OR(AND(A540="",B540=""),C540="",J540="" ), "",ROUND((((J540-(IF(I540&gt;0, I540,IF(OR(C540="B", C540= "S"), 'Adjustment Factors'!$C$28,IF(C540="H", 'Adjustment Factors'!$C$29,"Sex Req'd")))))/L540)*205)+IF(I540&gt;0, I540,IF(OR(C540="B", C540= "S"), 'Adjustment Factors'!$C$28,IF(C540="H", 'Adjustment Factors'!$C$29,"Sex Req'd")))+IF(OR(C540="B",C540="S"),LOOKUP(N540,'Adjustment Factors'!$B$7:$B$25,'Adjustment Factors'!$D$7:$D$25),IF(C540="H",LOOKUP(N540,'Adjustment Factors'!$B$7:$B$25,'Adjustment Factors'!$E$7:$E$25),"")),0))</f>
        <v/>
      </c>
      <c r="R540" s="31" t="str">
        <f t="shared" si="71"/>
        <v/>
      </c>
      <c r="S540" s="32" t="str">
        <f t="shared" si="73"/>
        <v/>
      </c>
      <c r="T540" s="31" t="str">
        <f t="shared" si="72"/>
        <v/>
      </c>
    </row>
    <row r="541" spans="1:20" x14ac:dyDescent="0.25">
      <c r="A541" s="27"/>
      <c r="B541" s="28"/>
      <c r="C541" s="28"/>
      <c r="D541" s="29"/>
      <c r="E541" s="30"/>
      <c r="F541" s="30"/>
      <c r="G541" s="29"/>
      <c r="H541" s="27"/>
      <c r="I541" s="27"/>
      <c r="J541" s="27"/>
      <c r="K541" s="27"/>
      <c r="L541" s="31" t="str">
        <f t="shared" si="67"/>
        <v/>
      </c>
      <c r="M541" s="31" t="str">
        <f t="shared" si="68"/>
        <v/>
      </c>
      <c r="N541" s="31" t="str">
        <f t="shared" si="69"/>
        <v/>
      </c>
      <c r="O541" s="32" t="str">
        <f>IF(AND(A541="",B541=""), "",IF(I541&gt;0, I541+LOOKUP(N541,'Adjustment Factors'!$B$7:$B$25,'Adjustment Factors'!$C$7:$C$25),IF(OR(C541="B", C541= "S"), 'Adjustment Factors'!$C$28,IF(C541="H", 'Adjustment Factors'!$C$29,"Sex Req'd"))))</f>
        <v/>
      </c>
      <c r="P541" s="31" t="str">
        <f t="shared" si="70"/>
        <v/>
      </c>
      <c r="Q541" s="32" t="str">
        <f>IF(OR(AND(A541="",B541=""),C541="",J541="" ), "",ROUND((((J541-(IF(I541&gt;0, I541,IF(OR(C541="B", C541= "S"), 'Adjustment Factors'!$C$28,IF(C541="H", 'Adjustment Factors'!$C$29,"Sex Req'd")))))/L541)*205)+IF(I541&gt;0, I541,IF(OR(C541="B", C541= "S"), 'Adjustment Factors'!$C$28,IF(C541="H", 'Adjustment Factors'!$C$29,"Sex Req'd")))+IF(OR(C541="B",C541="S"),LOOKUP(N541,'Adjustment Factors'!$B$7:$B$25,'Adjustment Factors'!$D$7:$D$25),IF(C541="H",LOOKUP(N541,'Adjustment Factors'!$B$7:$B$25,'Adjustment Factors'!$E$7:$E$25),"")),0))</f>
        <v/>
      </c>
      <c r="R541" s="31" t="str">
        <f t="shared" si="71"/>
        <v/>
      </c>
      <c r="S541" s="32" t="str">
        <f t="shared" si="73"/>
        <v/>
      </c>
      <c r="T541" s="31" t="str">
        <f t="shared" si="72"/>
        <v/>
      </c>
    </row>
    <row r="542" spans="1:20" x14ac:dyDescent="0.25">
      <c r="A542" s="27"/>
      <c r="B542" s="28"/>
      <c r="C542" s="28"/>
      <c r="D542" s="29"/>
      <c r="E542" s="30"/>
      <c r="F542" s="30"/>
      <c r="G542" s="29"/>
      <c r="H542" s="27"/>
      <c r="I542" s="27"/>
      <c r="J542" s="27"/>
      <c r="K542" s="27"/>
      <c r="L542" s="31" t="str">
        <f t="shared" si="67"/>
        <v/>
      </c>
      <c r="M542" s="31" t="str">
        <f t="shared" si="68"/>
        <v/>
      </c>
      <c r="N542" s="31" t="str">
        <f t="shared" si="69"/>
        <v/>
      </c>
      <c r="O542" s="32" t="str">
        <f>IF(AND(A542="",B542=""), "",IF(I542&gt;0, I542+LOOKUP(N542,'Adjustment Factors'!$B$7:$B$25,'Adjustment Factors'!$C$7:$C$25),IF(OR(C542="B", C542= "S"), 'Adjustment Factors'!$C$28,IF(C542="H", 'Adjustment Factors'!$C$29,"Sex Req'd"))))</f>
        <v/>
      </c>
      <c r="P542" s="31" t="str">
        <f t="shared" si="70"/>
        <v/>
      </c>
      <c r="Q542" s="32" t="str">
        <f>IF(OR(AND(A542="",B542=""),C542="",J542="" ), "",ROUND((((J542-(IF(I542&gt;0, I542,IF(OR(C542="B", C542= "S"), 'Adjustment Factors'!$C$28,IF(C542="H", 'Adjustment Factors'!$C$29,"Sex Req'd")))))/L542)*205)+IF(I542&gt;0, I542,IF(OR(C542="B", C542= "S"), 'Adjustment Factors'!$C$28,IF(C542="H", 'Adjustment Factors'!$C$29,"Sex Req'd")))+IF(OR(C542="B",C542="S"),LOOKUP(N542,'Adjustment Factors'!$B$7:$B$25,'Adjustment Factors'!$D$7:$D$25),IF(C542="H",LOOKUP(N542,'Adjustment Factors'!$B$7:$B$25,'Adjustment Factors'!$E$7:$E$25),"")),0))</f>
        <v/>
      </c>
      <c r="R542" s="31" t="str">
        <f t="shared" si="71"/>
        <v/>
      </c>
      <c r="S542" s="32" t="str">
        <f t="shared" si="73"/>
        <v/>
      </c>
      <c r="T542" s="31" t="str">
        <f t="shared" si="72"/>
        <v/>
      </c>
    </row>
    <row r="543" spans="1:20" x14ac:dyDescent="0.25">
      <c r="A543" s="27"/>
      <c r="B543" s="28"/>
      <c r="C543" s="28"/>
      <c r="D543" s="29"/>
      <c r="E543" s="30"/>
      <c r="F543" s="30"/>
      <c r="G543" s="29"/>
      <c r="H543" s="27"/>
      <c r="I543" s="27"/>
      <c r="J543" s="27"/>
      <c r="K543" s="27"/>
      <c r="L543" s="31" t="str">
        <f t="shared" si="67"/>
        <v/>
      </c>
      <c r="M543" s="31" t="str">
        <f t="shared" si="68"/>
        <v/>
      </c>
      <c r="N543" s="31" t="str">
        <f t="shared" si="69"/>
        <v/>
      </c>
      <c r="O543" s="32" t="str">
        <f>IF(AND(A543="",B543=""), "",IF(I543&gt;0, I543+LOOKUP(N543,'Adjustment Factors'!$B$7:$B$25,'Adjustment Factors'!$C$7:$C$25),IF(OR(C543="B", C543= "S"), 'Adjustment Factors'!$C$28,IF(C543="H", 'Adjustment Factors'!$C$29,"Sex Req'd"))))</f>
        <v/>
      </c>
      <c r="P543" s="31" t="str">
        <f t="shared" si="70"/>
        <v/>
      </c>
      <c r="Q543" s="32" t="str">
        <f>IF(OR(AND(A543="",B543=""),C543="",J543="" ), "",ROUND((((J543-(IF(I543&gt;0, I543,IF(OR(C543="B", C543= "S"), 'Adjustment Factors'!$C$28,IF(C543="H", 'Adjustment Factors'!$C$29,"Sex Req'd")))))/L543)*205)+IF(I543&gt;0, I543,IF(OR(C543="B", C543= "S"), 'Adjustment Factors'!$C$28,IF(C543="H", 'Adjustment Factors'!$C$29,"Sex Req'd")))+IF(OR(C543="B",C543="S"),LOOKUP(N543,'Adjustment Factors'!$B$7:$B$25,'Adjustment Factors'!$D$7:$D$25),IF(C543="H",LOOKUP(N543,'Adjustment Factors'!$B$7:$B$25,'Adjustment Factors'!$E$7:$E$25),"")),0))</f>
        <v/>
      </c>
      <c r="R543" s="31" t="str">
        <f t="shared" si="71"/>
        <v/>
      </c>
      <c r="S543" s="32" t="str">
        <f t="shared" si="73"/>
        <v/>
      </c>
      <c r="T543" s="31" t="str">
        <f t="shared" si="72"/>
        <v/>
      </c>
    </row>
    <row r="544" spans="1:20" x14ac:dyDescent="0.25">
      <c r="A544" s="27"/>
      <c r="B544" s="28"/>
      <c r="C544" s="28"/>
      <c r="D544" s="29"/>
      <c r="E544" s="30"/>
      <c r="F544" s="30"/>
      <c r="G544" s="29"/>
      <c r="H544" s="27"/>
      <c r="I544" s="27"/>
      <c r="J544" s="27"/>
      <c r="K544" s="27"/>
      <c r="L544" s="31" t="str">
        <f t="shared" si="67"/>
        <v/>
      </c>
      <c r="M544" s="31" t="str">
        <f t="shared" si="68"/>
        <v/>
      </c>
      <c r="N544" s="31" t="str">
        <f t="shared" si="69"/>
        <v/>
      </c>
      <c r="O544" s="32" t="str">
        <f>IF(AND(A544="",B544=""), "",IF(I544&gt;0, I544+LOOKUP(N544,'Adjustment Factors'!$B$7:$B$25,'Adjustment Factors'!$C$7:$C$25),IF(OR(C544="B", C544= "S"), 'Adjustment Factors'!$C$28,IF(C544="H", 'Adjustment Factors'!$C$29,"Sex Req'd"))))</f>
        <v/>
      </c>
      <c r="P544" s="31" t="str">
        <f t="shared" si="70"/>
        <v/>
      </c>
      <c r="Q544" s="32" t="str">
        <f>IF(OR(AND(A544="",B544=""),C544="",J544="" ), "",ROUND((((J544-(IF(I544&gt;0, I544,IF(OR(C544="B", C544= "S"), 'Adjustment Factors'!$C$28,IF(C544="H", 'Adjustment Factors'!$C$29,"Sex Req'd")))))/L544)*205)+IF(I544&gt;0, I544,IF(OR(C544="B", C544= "S"), 'Adjustment Factors'!$C$28,IF(C544="H", 'Adjustment Factors'!$C$29,"Sex Req'd")))+IF(OR(C544="B",C544="S"),LOOKUP(N544,'Adjustment Factors'!$B$7:$B$25,'Adjustment Factors'!$D$7:$D$25),IF(C544="H",LOOKUP(N544,'Adjustment Factors'!$B$7:$B$25,'Adjustment Factors'!$E$7:$E$25),"")),0))</f>
        <v/>
      </c>
      <c r="R544" s="31" t="str">
        <f t="shared" si="71"/>
        <v/>
      </c>
      <c r="S544" s="32" t="str">
        <f t="shared" si="73"/>
        <v/>
      </c>
      <c r="T544" s="31" t="str">
        <f t="shared" si="72"/>
        <v/>
      </c>
    </row>
    <row r="545" spans="1:20" x14ac:dyDescent="0.25">
      <c r="A545" s="27"/>
      <c r="B545" s="28"/>
      <c r="C545" s="28"/>
      <c r="D545" s="29"/>
      <c r="E545" s="30"/>
      <c r="F545" s="30"/>
      <c r="G545" s="29"/>
      <c r="H545" s="27"/>
      <c r="I545" s="27"/>
      <c r="J545" s="27"/>
      <c r="K545" s="27"/>
      <c r="L545" s="31" t="str">
        <f t="shared" si="67"/>
        <v/>
      </c>
      <c r="M545" s="31" t="str">
        <f t="shared" si="68"/>
        <v/>
      </c>
      <c r="N545" s="31" t="str">
        <f t="shared" si="69"/>
        <v/>
      </c>
      <c r="O545" s="32" t="str">
        <f>IF(AND(A545="",B545=""), "",IF(I545&gt;0, I545+LOOKUP(N545,'Adjustment Factors'!$B$7:$B$25,'Adjustment Factors'!$C$7:$C$25),IF(OR(C545="B", C545= "S"), 'Adjustment Factors'!$C$28,IF(C545="H", 'Adjustment Factors'!$C$29,"Sex Req'd"))))</f>
        <v/>
      </c>
      <c r="P545" s="31" t="str">
        <f t="shared" si="70"/>
        <v/>
      </c>
      <c r="Q545" s="32" t="str">
        <f>IF(OR(AND(A545="",B545=""),C545="",J545="" ), "",ROUND((((J545-(IF(I545&gt;0, I545,IF(OR(C545="B", C545= "S"), 'Adjustment Factors'!$C$28,IF(C545="H", 'Adjustment Factors'!$C$29,"Sex Req'd")))))/L545)*205)+IF(I545&gt;0, I545,IF(OR(C545="B", C545= "S"), 'Adjustment Factors'!$C$28,IF(C545="H", 'Adjustment Factors'!$C$29,"Sex Req'd")))+IF(OR(C545="B",C545="S"),LOOKUP(N545,'Adjustment Factors'!$B$7:$B$25,'Adjustment Factors'!$D$7:$D$25),IF(C545="H",LOOKUP(N545,'Adjustment Factors'!$B$7:$B$25,'Adjustment Factors'!$E$7:$E$25),"")),0))</f>
        <v/>
      </c>
      <c r="R545" s="31" t="str">
        <f t="shared" si="71"/>
        <v/>
      </c>
      <c r="S545" s="32" t="str">
        <f t="shared" si="73"/>
        <v/>
      </c>
      <c r="T545" s="31" t="str">
        <f t="shared" si="72"/>
        <v/>
      </c>
    </row>
    <row r="546" spans="1:20" x14ac:dyDescent="0.25">
      <c r="A546" s="27"/>
      <c r="B546" s="28"/>
      <c r="C546" s="28"/>
      <c r="D546" s="29"/>
      <c r="E546" s="30"/>
      <c r="F546" s="30"/>
      <c r="G546" s="29"/>
      <c r="H546" s="27"/>
      <c r="I546" s="27"/>
      <c r="J546" s="27"/>
      <c r="K546" s="27"/>
      <c r="L546" s="31" t="str">
        <f t="shared" si="67"/>
        <v/>
      </c>
      <c r="M546" s="31" t="str">
        <f t="shared" si="68"/>
        <v/>
      </c>
      <c r="N546" s="31" t="str">
        <f t="shared" si="69"/>
        <v/>
      </c>
      <c r="O546" s="32" t="str">
        <f>IF(AND(A546="",B546=""), "",IF(I546&gt;0, I546+LOOKUP(N546,'Adjustment Factors'!$B$7:$B$25,'Adjustment Factors'!$C$7:$C$25),IF(OR(C546="B", C546= "S"), 'Adjustment Factors'!$C$28,IF(C546="H", 'Adjustment Factors'!$C$29,"Sex Req'd"))))</f>
        <v/>
      </c>
      <c r="P546" s="31" t="str">
        <f t="shared" si="70"/>
        <v/>
      </c>
      <c r="Q546" s="32" t="str">
        <f>IF(OR(AND(A546="",B546=""),C546="",J546="" ), "",ROUND((((J546-(IF(I546&gt;0, I546,IF(OR(C546="B", C546= "S"), 'Adjustment Factors'!$C$28,IF(C546="H", 'Adjustment Factors'!$C$29,"Sex Req'd")))))/L546)*205)+IF(I546&gt;0, I546,IF(OR(C546="B", C546= "S"), 'Adjustment Factors'!$C$28,IF(C546="H", 'Adjustment Factors'!$C$29,"Sex Req'd")))+IF(OR(C546="B",C546="S"),LOOKUP(N546,'Adjustment Factors'!$B$7:$B$25,'Adjustment Factors'!$D$7:$D$25),IF(C546="H",LOOKUP(N546,'Adjustment Factors'!$B$7:$B$25,'Adjustment Factors'!$E$7:$E$25),"")),0))</f>
        <v/>
      </c>
      <c r="R546" s="31" t="str">
        <f t="shared" si="71"/>
        <v/>
      </c>
      <c r="S546" s="32" t="str">
        <f t="shared" si="73"/>
        <v/>
      </c>
      <c r="T546" s="31" t="str">
        <f t="shared" si="72"/>
        <v/>
      </c>
    </row>
    <row r="547" spans="1:20" x14ac:dyDescent="0.25">
      <c r="A547" s="27"/>
      <c r="B547" s="28"/>
      <c r="C547" s="28"/>
      <c r="D547" s="29"/>
      <c r="E547" s="30"/>
      <c r="F547" s="30"/>
      <c r="G547" s="29"/>
      <c r="H547" s="27"/>
      <c r="I547" s="27"/>
      <c r="J547" s="27"/>
      <c r="K547" s="27"/>
      <c r="L547" s="31" t="str">
        <f t="shared" si="67"/>
        <v/>
      </c>
      <c r="M547" s="31" t="str">
        <f t="shared" si="68"/>
        <v/>
      </c>
      <c r="N547" s="31" t="str">
        <f t="shared" si="69"/>
        <v/>
      </c>
      <c r="O547" s="32" t="str">
        <f>IF(AND(A547="",B547=""), "",IF(I547&gt;0, I547+LOOKUP(N547,'Adjustment Factors'!$B$7:$B$25,'Adjustment Factors'!$C$7:$C$25),IF(OR(C547="B", C547= "S"), 'Adjustment Factors'!$C$28,IF(C547="H", 'Adjustment Factors'!$C$29,"Sex Req'd"))))</f>
        <v/>
      </c>
      <c r="P547" s="31" t="str">
        <f t="shared" si="70"/>
        <v/>
      </c>
      <c r="Q547" s="32" t="str">
        <f>IF(OR(AND(A547="",B547=""),C547="",J547="" ), "",ROUND((((J547-(IF(I547&gt;0, I547,IF(OR(C547="B", C547= "S"), 'Adjustment Factors'!$C$28,IF(C547="H", 'Adjustment Factors'!$C$29,"Sex Req'd")))))/L547)*205)+IF(I547&gt;0, I547,IF(OR(C547="B", C547= "S"), 'Adjustment Factors'!$C$28,IF(C547="H", 'Adjustment Factors'!$C$29,"Sex Req'd")))+IF(OR(C547="B",C547="S"),LOOKUP(N547,'Adjustment Factors'!$B$7:$B$25,'Adjustment Factors'!$D$7:$D$25),IF(C547="H",LOOKUP(N547,'Adjustment Factors'!$B$7:$B$25,'Adjustment Factors'!$E$7:$E$25),"")),0))</f>
        <v/>
      </c>
      <c r="R547" s="31" t="str">
        <f t="shared" si="71"/>
        <v/>
      </c>
      <c r="S547" s="32" t="str">
        <f t="shared" si="73"/>
        <v/>
      </c>
      <c r="T547" s="31" t="str">
        <f t="shared" si="72"/>
        <v/>
      </c>
    </row>
    <row r="548" spans="1:20" x14ac:dyDescent="0.25">
      <c r="A548" s="27"/>
      <c r="B548" s="28"/>
      <c r="C548" s="28"/>
      <c r="D548" s="29"/>
      <c r="E548" s="30"/>
      <c r="F548" s="30"/>
      <c r="G548" s="29"/>
      <c r="H548" s="27"/>
      <c r="I548" s="27"/>
      <c r="J548" s="27"/>
      <c r="K548" s="27"/>
      <c r="L548" s="31" t="str">
        <f t="shared" si="67"/>
        <v/>
      </c>
      <c r="M548" s="31" t="str">
        <f t="shared" si="68"/>
        <v/>
      </c>
      <c r="N548" s="31" t="str">
        <f t="shared" si="69"/>
        <v/>
      </c>
      <c r="O548" s="32" t="str">
        <f>IF(AND(A548="",B548=""), "",IF(I548&gt;0, I548+LOOKUP(N548,'Adjustment Factors'!$B$7:$B$25,'Adjustment Factors'!$C$7:$C$25),IF(OR(C548="B", C548= "S"), 'Adjustment Factors'!$C$28,IF(C548="H", 'Adjustment Factors'!$C$29,"Sex Req'd"))))</f>
        <v/>
      </c>
      <c r="P548" s="31" t="str">
        <f t="shared" si="70"/>
        <v/>
      </c>
      <c r="Q548" s="32" t="str">
        <f>IF(OR(AND(A548="",B548=""),C548="",J548="" ), "",ROUND((((J548-(IF(I548&gt;0, I548,IF(OR(C548="B", C548= "S"), 'Adjustment Factors'!$C$28,IF(C548="H", 'Adjustment Factors'!$C$29,"Sex Req'd")))))/L548)*205)+IF(I548&gt;0, I548,IF(OR(C548="B", C548= "S"), 'Adjustment Factors'!$C$28,IF(C548="H", 'Adjustment Factors'!$C$29,"Sex Req'd")))+IF(OR(C548="B",C548="S"),LOOKUP(N548,'Adjustment Factors'!$B$7:$B$25,'Adjustment Factors'!$D$7:$D$25),IF(C548="H",LOOKUP(N548,'Adjustment Factors'!$B$7:$B$25,'Adjustment Factors'!$E$7:$E$25),"")),0))</f>
        <v/>
      </c>
      <c r="R548" s="31" t="str">
        <f t="shared" si="71"/>
        <v/>
      </c>
      <c r="S548" s="32" t="str">
        <f t="shared" si="73"/>
        <v/>
      </c>
      <c r="T548" s="31" t="str">
        <f t="shared" si="72"/>
        <v/>
      </c>
    </row>
    <row r="549" spans="1:20" x14ac:dyDescent="0.25">
      <c r="A549" s="27"/>
      <c r="B549" s="28"/>
      <c r="C549" s="28"/>
      <c r="D549" s="29"/>
      <c r="E549" s="30"/>
      <c r="F549" s="30"/>
      <c r="G549" s="29"/>
      <c r="H549" s="27"/>
      <c r="I549" s="27"/>
      <c r="J549" s="27"/>
      <c r="K549" s="27"/>
      <c r="L549" s="31" t="str">
        <f t="shared" si="67"/>
        <v/>
      </c>
      <c r="M549" s="31" t="str">
        <f t="shared" si="68"/>
        <v/>
      </c>
      <c r="N549" s="31" t="str">
        <f t="shared" si="69"/>
        <v/>
      </c>
      <c r="O549" s="32" t="str">
        <f>IF(AND(A549="",B549=""), "",IF(I549&gt;0, I549+LOOKUP(N549,'Adjustment Factors'!$B$7:$B$25,'Adjustment Factors'!$C$7:$C$25),IF(OR(C549="B", C549= "S"), 'Adjustment Factors'!$C$28,IF(C549="H", 'Adjustment Factors'!$C$29,"Sex Req'd"))))</f>
        <v/>
      </c>
      <c r="P549" s="31" t="str">
        <f t="shared" si="70"/>
        <v/>
      </c>
      <c r="Q549" s="32" t="str">
        <f>IF(OR(AND(A549="",B549=""),C549="",J549="" ), "",ROUND((((J549-(IF(I549&gt;0, I549,IF(OR(C549="B", C549= "S"), 'Adjustment Factors'!$C$28,IF(C549="H", 'Adjustment Factors'!$C$29,"Sex Req'd")))))/L549)*205)+IF(I549&gt;0, I549,IF(OR(C549="B", C549= "S"), 'Adjustment Factors'!$C$28,IF(C549="H", 'Adjustment Factors'!$C$29,"Sex Req'd")))+IF(OR(C549="B",C549="S"),LOOKUP(N549,'Adjustment Factors'!$B$7:$B$25,'Adjustment Factors'!$D$7:$D$25),IF(C549="H",LOOKUP(N549,'Adjustment Factors'!$B$7:$B$25,'Adjustment Factors'!$E$7:$E$25),"")),0))</f>
        <v/>
      </c>
      <c r="R549" s="31" t="str">
        <f t="shared" si="71"/>
        <v/>
      </c>
      <c r="S549" s="32" t="str">
        <f t="shared" si="73"/>
        <v/>
      </c>
      <c r="T549" s="31" t="str">
        <f t="shared" si="72"/>
        <v/>
      </c>
    </row>
    <row r="550" spans="1:20" x14ac:dyDescent="0.25">
      <c r="A550" s="27"/>
      <c r="B550" s="28"/>
      <c r="C550" s="28"/>
      <c r="D550" s="29"/>
      <c r="E550" s="30"/>
      <c r="F550" s="30"/>
      <c r="G550" s="29"/>
      <c r="H550" s="27"/>
      <c r="I550" s="27"/>
      <c r="J550" s="27"/>
      <c r="K550" s="27"/>
      <c r="L550" s="31" t="str">
        <f t="shared" si="67"/>
        <v/>
      </c>
      <c r="M550" s="31" t="str">
        <f t="shared" si="68"/>
        <v/>
      </c>
      <c r="N550" s="31" t="str">
        <f t="shared" si="69"/>
        <v/>
      </c>
      <c r="O550" s="32" t="str">
        <f>IF(AND(A550="",B550=""), "",IF(I550&gt;0, I550+LOOKUP(N550,'Adjustment Factors'!$B$7:$B$25,'Adjustment Factors'!$C$7:$C$25),IF(OR(C550="B", C550= "S"), 'Adjustment Factors'!$C$28,IF(C550="H", 'Adjustment Factors'!$C$29,"Sex Req'd"))))</f>
        <v/>
      </c>
      <c r="P550" s="31" t="str">
        <f t="shared" si="70"/>
        <v/>
      </c>
      <c r="Q550" s="32" t="str">
        <f>IF(OR(AND(A550="",B550=""),C550="",J550="" ), "",ROUND((((J550-(IF(I550&gt;0, I550,IF(OR(C550="B", C550= "S"), 'Adjustment Factors'!$C$28,IF(C550="H", 'Adjustment Factors'!$C$29,"Sex Req'd")))))/L550)*205)+IF(I550&gt;0, I550,IF(OR(C550="B", C550= "S"), 'Adjustment Factors'!$C$28,IF(C550="H", 'Adjustment Factors'!$C$29,"Sex Req'd")))+IF(OR(C550="B",C550="S"),LOOKUP(N550,'Adjustment Factors'!$B$7:$B$25,'Adjustment Factors'!$D$7:$D$25),IF(C550="H",LOOKUP(N550,'Adjustment Factors'!$B$7:$B$25,'Adjustment Factors'!$E$7:$E$25),"")),0))</f>
        <v/>
      </c>
      <c r="R550" s="31" t="str">
        <f t="shared" si="71"/>
        <v/>
      </c>
      <c r="S550" s="32" t="str">
        <f t="shared" si="73"/>
        <v/>
      </c>
      <c r="T550" s="31" t="str">
        <f t="shared" si="72"/>
        <v/>
      </c>
    </row>
    <row r="551" spans="1:20" x14ac:dyDescent="0.25">
      <c r="A551" s="27"/>
      <c r="B551" s="28"/>
      <c r="C551" s="28"/>
      <c r="D551" s="29"/>
      <c r="E551" s="30"/>
      <c r="F551" s="30"/>
      <c r="G551" s="29"/>
      <c r="H551" s="27"/>
      <c r="I551" s="27"/>
      <c r="J551" s="27"/>
      <c r="K551" s="27"/>
      <c r="L551" s="31" t="str">
        <f t="shared" si="67"/>
        <v/>
      </c>
      <c r="M551" s="31" t="str">
        <f t="shared" si="68"/>
        <v/>
      </c>
      <c r="N551" s="31" t="str">
        <f t="shared" si="69"/>
        <v/>
      </c>
      <c r="O551" s="32" t="str">
        <f>IF(AND(A551="",B551=""), "",IF(I551&gt;0, I551+LOOKUP(N551,'Adjustment Factors'!$B$7:$B$25,'Adjustment Factors'!$C$7:$C$25),IF(OR(C551="B", C551= "S"), 'Adjustment Factors'!$C$28,IF(C551="H", 'Adjustment Factors'!$C$29,"Sex Req'd"))))</f>
        <v/>
      </c>
      <c r="P551" s="31" t="str">
        <f t="shared" si="70"/>
        <v/>
      </c>
      <c r="Q551" s="32" t="str">
        <f>IF(OR(AND(A551="",B551=""),C551="",J551="" ), "",ROUND((((J551-(IF(I551&gt;0, I551,IF(OR(C551="B", C551= "S"), 'Adjustment Factors'!$C$28,IF(C551="H", 'Adjustment Factors'!$C$29,"Sex Req'd")))))/L551)*205)+IF(I551&gt;0, I551,IF(OR(C551="B", C551= "S"), 'Adjustment Factors'!$C$28,IF(C551="H", 'Adjustment Factors'!$C$29,"Sex Req'd")))+IF(OR(C551="B",C551="S"),LOOKUP(N551,'Adjustment Factors'!$B$7:$B$25,'Adjustment Factors'!$D$7:$D$25),IF(C551="H",LOOKUP(N551,'Adjustment Factors'!$B$7:$B$25,'Adjustment Factors'!$E$7:$E$25),"")),0))</f>
        <v/>
      </c>
      <c r="R551" s="31" t="str">
        <f t="shared" si="71"/>
        <v/>
      </c>
      <c r="S551" s="32" t="str">
        <f t="shared" si="73"/>
        <v/>
      </c>
      <c r="T551" s="31" t="str">
        <f t="shared" si="72"/>
        <v/>
      </c>
    </row>
    <row r="552" spans="1:20" x14ac:dyDescent="0.25">
      <c r="A552" s="27"/>
      <c r="B552" s="28"/>
      <c r="C552" s="28"/>
      <c r="D552" s="29"/>
      <c r="E552" s="30"/>
      <c r="F552" s="30"/>
      <c r="G552" s="29"/>
      <c r="H552" s="27"/>
      <c r="I552" s="27"/>
      <c r="J552" s="27"/>
      <c r="K552" s="27"/>
      <c r="L552" s="31" t="str">
        <f t="shared" si="67"/>
        <v/>
      </c>
      <c r="M552" s="31" t="str">
        <f t="shared" si="68"/>
        <v/>
      </c>
      <c r="N552" s="31" t="str">
        <f t="shared" si="69"/>
        <v/>
      </c>
      <c r="O552" s="32" t="str">
        <f>IF(AND(A552="",B552=""), "",IF(I552&gt;0, I552+LOOKUP(N552,'Adjustment Factors'!$B$7:$B$25,'Adjustment Factors'!$C$7:$C$25),IF(OR(C552="B", C552= "S"), 'Adjustment Factors'!$C$28,IF(C552="H", 'Adjustment Factors'!$C$29,"Sex Req'd"))))</f>
        <v/>
      </c>
      <c r="P552" s="31" t="str">
        <f t="shared" si="70"/>
        <v/>
      </c>
      <c r="Q552" s="32" t="str">
        <f>IF(OR(AND(A552="",B552=""),C552="",J552="" ), "",ROUND((((J552-(IF(I552&gt;0, I552,IF(OR(C552="B", C552= "S"), 'Adjustment Factors'!$C$28,IF(C552="H", 'Adjustment Factors'!$C$29,"Sex Req'd")))))/L552)*205)+IF(I552&gt;0, I552,IF(OR(C552="B", C552= "S"), 'Adjustment Factors'!$C$28,IF(C552="H", 'Adjustment Factors'!$C$29,"Sex Req'd")))+IF(OR(C552="B",C552="S"),LOOKUP(N552,'Adjustment Factors'!$B$7:$B$25,'Adjustment Factors'!$D$7:$D$25),IF(C552="H",LOOKUP(N552,'Adjustment Factors'!$B$7:$B$25,'Adjustment Factors'!$E$7:$E$25),"")),0))</f>
        <v/>
      </c>
      <c r="R552" s="31" t="str">
        <f t="shared" si="71"/>
        <v/>
      </c>
      <c r="S552" s="32" t="str">
        <f t="shared" si="73"/>
        <v/>
      </c>
      <c r="T552" s="31" t="str">
        <f t="shared" si="72"/>
        <v/>
      </c>
    </row>
    <row r="553" spans="1:20" x14ac:dyDescent="0.25">
      <c r="A553" s="27"/>
      <c r="B553" s="28"/>
      <c r="C553" s="28"/>
      <c r="D553" s="29"/>
      <c r="E553" s="30"/>
      <c r="F553" s="30"/>
      <c r="G553" s="29"/>
      <c r="H553" s="27"/>
      <c r="I553" s="27"/>
      <c r="J553" s="27"/>
      <c r="K553" s="27"/>
      <c r="L553" s="31" t="str">
        <f t="shared" si="67"/>
        <v/>
      </c>
      <c r="M553" s="31" t="str">
        <f t="shared" si="68"/>
        <v/>
      </c>
      <c r="N553" s="31" t="str">
        <f t="shared" si="69"/>
        <v/>
      </c>
      <c r="O553" s="32" t="str">
        <f>IF(AND(A553="",B553=""), "",IF(I553&gt;0, I553+LOOKUP(N553,'Adjustment Factors'!$B$7:$B$25,'Adjustment Factors'!$C$7:$C$25),IF(OR(C553="B", C553= "S"), 'Adjustment Factors'!$C$28,IF(C553="H", 'Adjustment Factors'!$C$29,"Sex Req'd"))))</f>
        <v/>
      </c>
      <c r="P553" s="31" t="str">
        <f t="shared" si="70"/>
        <v/>
      </c>
      <c r="Q553" s="32" t="str">
        <f>IF(OR(AND(A553="",B553=""),C553="",J553="" ), "",ROUND((((J553-(IF(I553&gt;0, I553,IF(OR(C553="B", C553= "S"), 'Adjustment Factors'!$C$28,IF(C553="H", 'Adjustment Factors'!$C$29,"Sex Req'd")))))/L553)*205)+IF(I553&gt;0, I553,IF(OR(C553="B", C553= "S"), 'Adjustment Factors'!$C$28,IF(C553="H", 'Adjustment Factors'!$C$29,"Sex Req'd")))+IF(OR(C553="B",C553="S"),LOOKUP(N553,'Adjustment Factors'!$B$7:$B$25,'Adjustment Factors'!$D$7:$D$25),IF(C553="H",LOOKUP(N553,'Adjustment Factors'!$B$7:$B$25,'Adjustment Factors'!$E$7:$E$25),"")),0))</f>
        <v/>
      </c>
      <c r="R553" s="31" t="str">
        <f t="shared" si="71"/>
        <v/>
      </c>
      <c r="S553" s="32" t="str">
        <f t="shared" si="73"/>
        <v/>
      </c>
      <c r="T553" s="31" t="str">
        <f t="shared" si="72"/>
        <v/>
      </c>
    </row>
    <row r="554" spans="1:20" x14ac:dyDescent="0.25">
      <c r="A554" s="27"/>
      <c r="B554" s="28"/>
      <c r="C554" s="28"/>
      <c r="D554" s="29"/>
      <c r="E554" s="30"/>
      <c r="F554" s="30"/>
      <c r="G554" s="29"/>
      <c r="H554" s="27"/>
      <c r="I554" s="27"/>
      <c r="J554" s="27"/>
      <c r="K554" s="27"/>
      <c r="L554" s="31" t="str">
        <f t="shared" si="67"/>
        <v/>
      </c>
      <c r="M554" s="31" t="str">
        <f t="shared" si="68"/>
        <v/>
      </c>
      <c r="N554" s="31" t="str">
        <f t="shared" si="69"/>
        <v/>
      </c>
      <c r="O554" s="32" t="str">
        <f>IF(AND(A554="",B554=""), "",IF(I554&gt;0, I554+LOOKUP(N554,'Adjustment Factors'!$B$7:$B$25,'Adjustment Factors'!$C$7:$C$25),IF(OR(C554="B", C554= "S"), 'Adjustment Factors'!$C$28,IF(C554="H", 'Adjustment Factors'!$C$29,"Sex Req'd"))))</f>
        <v/>
      </c>
      <c r="P554" s="31" t="str">
        <f t="shared" si="70"/>
        <v/>
      </c>
      <c r="Q554" s="32" t="str">
        <f>IF(OR(AND(A554="",B554=""),C554="",J554="" ), "",ROUND((((J554-(IF(I554&gt;0, I554,IF(OR(C554="B", C554= "S"), 'Adjustment Factors'!$C$28,IF(C554="H", 'Adjustment Factors'!$C$29,"Sex Req'd")))))/L554)*205)+IF(I554&gt;0, I554,IF(OR(C554="B", C554= "S"), 'Adjustment Factors'!$C$28,IF(C554="H", 'Adjustment Factors'!$C$29,"Sex Req'd")))+IF(OR(C554="B",C554="S"),LOOKUP(N554,'Adjustment Factors'!$B$7:$B$25,'Adjustment Factors'!$D$7:$D$25),IF(C554="H",LOOKUP(N554,'Adjustment Factors'!$B$7:$B$25,'Adjustment Factors'!$E$7:$E$25),"")),0))</f>
        <v/>
      </c>
      <c r="R554" s="31" t="str">
        <f t="shared" si="71"/>
        <v/>
      </c>
      <c r="S554" s="32" t="str">
        <f t="shared" si="73"/>
        <v/>
      </c>
      <c r="T554" s="31" t="str">
        <f t="shared" si="72"/>
        <v/>
      </c>
    </row>
    <row r="555" spans="1:20" x14ac:dyDescent="0.25">
      <c r="A555" s="27"/>
      <c r="B555" s="28"/>
      <c r="C555" s="28"/>
      <c r="D555" s="29"/>
      <c r="E555" s="30"/>
      <c r="F555" s="30"/>
      <c r="G555" s="29"/>
      <c r="H555" s="27"/>
      <c r="I555" s="27"/>
      <c r="J555" s="27"/>
      <c r="K555" s="27"/>
      <c r="L555" s="31" t="str">
        <f t="shared" si="67"/>
        <v/>
      </c>
      <c r="M555" s="31" t="str">
        <f t="shared" si="68"/>
        <v/>
      </c>
      <c r="N555" s="31" t="str">
        <f t="shared" si="69"/>
        <v/>
      </c>
      <c r="O555" s="32" t="str">
        <f>IF(AND(A555="",B555=""), "",IF(I555&gt;0, I555+LOOKUP(N555,'Adjustment Factors'!$B$7:$B$25,'Adjustment Factors'!$C$7:$C$25),IF(OR(C555="B", C555= "S"), 'Adjustment Factors'!$C$28,IF(C555="H", 'Adjustment Factors'!$C$29,"Sex Req'd"))))</f>
        <v/>
      </c>
      <c r="P555" s="31" t="str">
        <f t="shared" si="70"/>
        <v/>
      </c>
      <c r="Q555" s="32" t="str">
        <f>IF(OR(AND(A555="",B555=""),C555="",J555="" ), "",ROUND((((J555-(IF(I555&gt;0, I555,IF(OR(C555="B", C555= "S"), 'Adjustment Factors'!$C$28,IF(C555="H", 'Adjustment Factors'!$C$29,"Sex Req'd")))))/L555)*205)+IF(I555&gt;0, I555,IF(OR(C555="B", C555= "S"), 'Adjustment Factors'!$C$28,IF(C555="H", 'Adjustment Factors'!$C$29,"Sex Req'd")))+IF(OR(C555="B",C555="S"),LOOKUP(N555,'Adjustment Factors'!$B$7:$B$25,'Adjustment Factors'!$D$7:$D$25),IF(C555="H",LOOKUP(N555,'Adjustment Factors'!$B$7:$B$25,'Adjustment Factors'!$E$7:$E$25),"")),0))</f>
        <v/>
      </c>
      <c r="R555" s="31" t="str">
        <f t="shared" si="71"/>
        <v/>
      </c>
      <c r="S555" s="32" t="str">
        <f t="shared" si="73"/>
        <v/>
      </c>
      <c r="T555" s="31" t="str">
        <f t="shared" si="72"/>
        <v/>
      </c>
    </row>
    <row r="556" spans="1:20" x14ac:dyDescent="0.25">
      <c r="A556" s="27"/>
      <c r="B556" s="28"/>
      <c r="C556" s="28"/>
      <c r="D556" s="29"/>
      <c r="E556" s="30"/>
      <c r="F556" s="30"/>
      <c r="G556" s="29"/>
      <c r="H556" s="27"/>
      <c r="I556" s="27"/>
      <c r="J556" s="27"/>
      <c r="K556" s="27"/>
      <c r="L556" s="31" t="str">
        <f t="shared" si="67"/>
        <v/>
      </c>
      <c r="M556" s="31" t="str">
        <f t="shared" si="68"/>
        <v/>
      </c>
      <c r="N556" s="31" t="str">
        <f t="shared" si="69"/>
        <v/>
      </c>
      <c r="O556" s="32" t="str">
        <f>IF(AND(A556="",B556=""), "",IF(I556&gt;0, I556+LOOKUP(N556,'Adjustment Factors'!$B$7:$B$25,'Adjustment Factors'!$C$7:$C$25),IF(OR(C556="B", C556= "S"), 'Adjustment Factors'!$C$28,IF(C556="H", 'Adjustment Factors'!$C$29,"Sex Req'd"))))</f>
        <v/>
      </c>
      <c r="P556" s="31" t="str">
        <f t="shared" si="70"/>
        <v/>
      </c>
      <c r="Q556" s="32" t="str">
        <f>IF(OR(AND(A556="",B556=""),C556="",J556="" ), "",ROUND((((J556-(IF(I556&gt;0, I556,IF(OR(C556="B", C556= "S"), 'Adjustment Factors'!$C$28,IF(C556="H", 'Adjustment Factors'!$C$29,"Sex Req'd")))))/L556)*205)+IF(I556&gt;0, I556,IF(OR(C556="B", C556= "S"), 'Adjustment Factors'!$C$28,IF(C556="H", 'Adjustment Factors'!$C$29,"Sex Req'd")))+IF(OR(C556="B",C556="S"),LOOKUP(N556,'Adjustment Factors'!$B$7:$B$25,'Adjustment Factors'!$D$7:$D$25),IF(C556="H",LOOKUP(N556,'Adjustment Factors'!$B$7:$B$25,'Adjustment Factors'!$E$7:$E$25),"")),0))</f>
        <v/>
      </c>
      <c r="R556" s="31" t="str">
        <f t="shared" si="71"/>
        <v/>
      </c>
      <c r="S556" s="32" t="str">
        <f t="shared" si="73"/>
        <v/>
      </c>
      <c r="T556" s="31" t="str">
        <f t="shared" si="72"/>
        <v/>
      </c>
    </row>
    <row r="557" spans="1:20" x14ac:dyDescent="0.25">
      <c r="A557" s="27"/>
      <c r="B557" s="28"/>
      <c r="C557" s="28"/>
      <c r="D557" s="29"/>
      <c r="E557" s="30"/>
      <c r="F557" s="30"/>
      <c r="G557" s="29"/>
      <c r="H557" s="27"/>
      <c r="I557" s="27"/>
      <c r="J557" s="27"/>
      <c r="K557" s="27"/>
      <c r="L557" s="31" t="str">
        <f t="shared" si="67"/>
        <v/>
      </c>
      <c r="M557" s="31" t="str">
        <f t="shared" si="68"/>
        <v/>
      </c>
      <c r="N557" s="31" t="str">
        <f t="shared" si="69"/>
        <v/>
      </c>
      <c r="O557" s="32" t="str">
        <f>IF(AND(A557="",B557=""), "",IF(I557&gt;0, I557+LOOKUP(N557,'Adjustment Factors'!$B$7:$B$25,'Adjustment Factors'!$C$7:$C$25),IF(OR(C557="B", C557= "S"), 'Adjustment Factors'!$C$28,IF(C557="H", 'Adjustment Factors'!$C$29,"Sex Req'd"))))</f>
        <v/>
      </c>
      <c r="P557" s="31" t="str">
        <f t="shared" si="70"/>
        <v/>
      </c>
      <c r="Q557" s="32" t="str">
        <f>IF(OR(AND(A557="",B557=""),C557="",J557="" ), "",ROUND((((J557-(IF(I557&gt;0, I557,IF(OR(C557="B", C557= "S"), 'Adjustment Factors'!$C$28,IF(C557="H", 'Adjustment Factors'!$C$29,"Sex Req'd")))))/L557)*205)+IF(I557&gt;0, I557,IF(OR(C557="B", C557= "S"), 'Adjustment Factors'!$C$28,IF(C557="H", 'Adjustment Factors'!$C$29,"Sex Req'd")))+IF(OR(C557="B",C557="S"),LOOKUP(N557,'Adjustment Factors'!$B$7:$B$25,'Adjustment Factors'!$D$7:$D$25),IF(C557="H",LOOKUP(N557,'Adjustment Factors'!$B$7:$B$25,'Adjustment Factors'!$E$7:$E$25),"")),0))</f>
        <v/>
      </c>
      <c r="R557" s="31" t="str">
        <f t="shared" si="71"/>
        <v/>
      </c>
      <c r="S557" s="32" t="str">
        <f t="shared" si="73"/>
        <v/>
      </c>
      <c r="T557" s="31" t="str">
        <f t="shared" si="72"/>
        <v/>
      </c>
    </row>
    <row r="558" spans="1:20" x14ac:dyDescent="0.25">
      <c r="A558" s="27"/>
      <c r="B558" s="28"/>
      <c r="C558" s="28"/>
      <c r="D558" s="29"/>
      <c r="E558" s="30"/>
      <c r="F558" s="30"/>
      <c r="G558" s="29"/>
      <c r="H558" s="27"/>
      <c r="I558" s="27"/>
      <c r="J558" s="27"/>
      <c r="K558" s="27"/>
      <c r="L558" s="31" t="str">
        <f t="shared" si="67"/>
        <v/>
      </c>
      <c r="M558" s="31" t="str">
        <f t="shared" si="68"/>
        <v/>
      </c>
      <c r="N558" s="31" t="str">
        <f t="shared" si="69"/>
        <v/>
      </c>
      <c r="O558" s="32" t="str">
        <f>IF(AND(A558="",B558=""), "",IF(I558&gt;0, I558+LOOKUP(N558,'Adjustment Factors'!$B$7:$B$25,'Adjustment Factors'!$C$7:$C$25),IF(OR(C558="B", C558= "S"), 'Adjustment Factors'!$C$28,IF(C558="H", 'Adjustment Factors'!$C$29,"Sex Req'd"))))</f>
        <v/>
      </c>
      <c r="P558" s="31" t="str">
        <f t="shared" si="70"/>
        <v/>
      </c>
      <c r="Q558" s="32" t="str">
        <f>IF(OR(AND(A558="",B558=""),C558="",J558="" ), "",ROUND((((J558-(IF(I558&gt;0, I558,IF(OR(C558="B", C558= "S"), 'Adjustment Factors'!$C$28,IF(C558="H", 'Adjustment Factors'!$C$29,"Sex Req'd")))))/L558)*205)+IF(I558&gt;0, I558,IF(OR(C558="B", C558= "S"), 'Adjustment Factors'!$C$28,IF(C558="H", 'Adjustment Factors'!$C$29,"Sex Req'd")))+IF(OR(C558="B",C558="S"),LOOKUP(N558,'Adjustment Factors'!$B$7:$B$25,'Adjustment Factors'!$D$7:$D$25),IF(C558="H",LOOKUP(N558,'Adjustment Factors'!$B$7:$B$25,'Adjustment Factors'!$E$7:$E$25),"")),0))</f>
        <v/>
      </c>
      <c r="R558" s="31" t="str">
        <f t="shared" si="71"/>
        <v/>
      </c>
      <c r="S558" s="32" t="str">
        <f t="shared" si="73"/>
        <v/>
      </c>
      <c r="T558" s="31" t="str">
        <f t="shared" si="72"/>
        <v/>
      </c>
    </row>
    <row r="559" spans="1:20" x14ac:dyDescent="0.25">
      <c r="A559" s="27"/>
      <c r="B559" s="28"/>
      <c r="C559" s="28"/>
      <c r="D559" s="29"/>
      <c r="E559" s="30"/>
      <c r="F559" s="30"/>
      <c r="G559" s="29"/>
      <c r="H559" s="27"/>
      <c r="I559" s="27"/>
      <c r="J559" s="27"/>
      <c r="K559" s="27"/>
      <c r="L559" s="31" t="str">
        <f t="shared" si="67"/>
        <v/>
      </c>
      <c r="M559" s="31" t="str">
        <f t="shared" si="68"/>
        <v/>
      </c>
      <c r="N559" s="31" t="str">
        <f t="shared" si="69"/>
        <v/>
      </c>
      <c r="O559" s="32" t="str">
        <f>IF(AND(A559="",B559=""), "",IF(I559&gt;0, I559+LOOKUP(N559,'Adjustment Factors'!$B$7:$B$25,'Adjustment Factors'!$C$7:$C$25),IF(OR(C559="B", C559= "S"), 'Adjustment Factors'!$C$28,IF(C559="H", 'Adjustment Factors'!$C$29,"Sex Req'd"))))</f>
        <v/>
      </c>
      <c r="P559" s="31" t="str">
        <f t="shared" si="70"/>
        <v/>
      </c>
      <c r="Q559" s="32" t="str">
        <f>IF(OR(AND(A559="",B559=""),C559="",J559="" ), "",ROUND((((J559-(IF(I559&gt;0, I559,IF(OR(C559="B", C559= "S"), 'Adjustment Factors'!$C$28,IF(C559="H", 'Adjustment Factors'!$C$29,"Sex Req'd")))))/L559)*205)+IF(I559&gt;0, I559,IF(OR(C559="B", C559= "S"), 'Adjustment Factors'!$C$28,IF(C559="H", 'Adjustment Factors'!$C$29,"Sex Req'd")))+IF(OR(C559="B",C559="S"),LOOKUP(N559,'Adjustment Factors'!$B$7:$B$25,'Adjustment Factors'!$D$7:$D$25),IF(C559="H",LOOKUP(N559,'Adjustment Factors'!$B$7:$B$25,'Adjustment Factors'!$E$7:$E$25),"")),0))</f>
        <v/>
      </c>
      <c r="R559" s="31" t="str">
        <f t="shared" si="71"/>
        <v/>
      </c>
      <c r="S559" s="32" t="str">
        <f t="shared" si="73"/>
        <v/>
      </c>
      <c r="T559" s="31" t="str">
        <f t="shared" si="72"/>
        <v/>
      </c>
    </row>
    <row r="560" spans="1:20" x14ac:dyDescent="0.25">
      <c r="A560" s="27"/>
      <c r="B560" s="28"/>
      <c r="C560" s="28"/>
      <c r="D560" s="29"/>
      <c r="E560" s="30"/>
      <c r="F560" s="30"/>
      <c r="G560" s="29"/>
      <c r="H560" s="27"/>
      <c r="I560" s="27"/>
      <c r="J560" s="27"/>
      <c r="K560" s="27"/>
      <c r="L560" s="31" t="str">
        <f t="shared" si="67"/>
        <v/>
      </c>
      <c r="M560" s="31" t="str">
        <f t="shared" si="68"/>
        <v/>
      </c>
      <c r="N560" s="31" t="str">
        <f t="shared" si="69"/>
        <v/>
      </c>
      <c r="O560" s="32" t="str">
        <f>IF(AND(A560="",B560=""), "",IF(I560&gt;0, I560+LOOKUP(N560,'Adjustment Factors'!$B$7:$B$25,'Adjustment Factors'!$C$7:$C$25),IF(OR(C560="B", C560= "S"), 'Adjustment Factors'!$C$28,IF(C560="H", 'Adjustment Factors'!$C$29,"Sex Req'd"))))</f>
        <v/>
      </c>
      <c r="P560" s="31" t="str">
        <f t="shared" si="70"/>
        <v/>
      </c>
      <c r="Q560" s="32" t="str">
        <f>IF(OR(AND(A560="",B560=""),C560="",J560="" ), "",ROUND((((J560-(IF(I560&gt;0, I560,IF(OR(C560="B", C560= "S"), 'Adjustment Factors'!$C$28,IF(C560="H", 'Adjustment Factors'!$C$29,"Sex Req'd")))))/L560)*205)+IF(I560&gt;0, I560,IF(OR(C560="B", C560= "S"), 'Adjustment Factors'!$C$28,IF(C560="H", 'Adjustment Factors'!$C$29,"Sex Req'd")))+IF(OR(C560="B",C560="S"),LOOKUP(N560,'Adjustment Factors'!$B$7:$B$25,'Adjustment Factors'!$D$7:$D$25),IF(C560="H",LOOKUP(N560,'Adjustment Factors'!$B$7:$B$25,'Adjustment Factors'!$E$7:$E$25),"")),0))</f>
        <v/>
      </c>
      <c r="R560" s="31" t="str">
        <f t="shared" si="71"/>
        <v/>
      </c>
      <c r="S560" s="32" t="str">
        <f t="shared" si="73"/>
        <v/>
      </c>
      <c r="T560" s="31" t="str">
        <f t="shared" si="72"/>
        <v/>
      </c>
    </row>
    <row r="561" spans="1:20" x14ac:dyDescent="0.25">
      <c r="A561" s="27"/>
      <c r="B561" s="28"/>
      <c r="C561" s="28"/>
      <c r="D561" s="29"/>
      <c r="E561" s="30"/>
      <c r="F561" s="30"/>
      <c r="G561" s="29"/>
      <c r="H561" s="27"/>
      <c r="I561" s="27"/>
      <c r="J561" s="27"/>
      <c r="K561" s="27"/>
      <c r="L561" s="31" t="str">
        <f t="shared" si="67"/>
        <v/>
      </c>
      <c r="M561" s="31" t="str">
        <f t="shared" si="68"/>
        <v/>
      </c>
      <c r="N561" s="31" t="str">
        <f t="shared" si="69"/>
        <v/>
      </c>
      <c r="O561" s="32" t="str">
        <f>IF(AND(A561="",B561=""), "",IF(I561&gt;0, I561+LOOKUP(N561,'Adjustment Factors'!$B$7:$B$25,'Adjustment Factors'!$C$7:$C$25),IF(OR(C561="B", C561= "S"), 'Adjustment Factors'!$C$28,IF(C561="H", 'Adjustment Factors'!$C$29,"Sex Req'd"))))</f>
        <v/>
      </c>
      <c r="P561" s="31" t="str">
        <f t="shared" si="70"/>
        <v/>
      </c>
      <c r="Q561" s="32" t="str">
        <f>IF(OR(AND(A561="",B561=""),C561="",J561="" ), "",ROUND((((J561-(IF(I561&gt;0, I561,IF(OR(C561="B", C561= "S"), 'Adjustment Factors'!$C$28,IF(C561="H", 'Adjustment Factors'!$C$29,"Sex Req'd")))))/L561)*205)+IF(I561&gt;0, I561,IF(OR(C561="B", C561= "S"), 'Adjustment Factors'!$C$28,IF(C561="H", 'Adjustment Factors'!$C$29,"Sex Req'd")))+IF(OR(C561="B",C561="S"),LOOKUP(N561,'Adjustment Factors'!$B$7:$B$25,'Adjustment Factors'!$D$7:$D$25),IF(C561="H",LOOKUP(N561,'Adjustment Factors'!$B$7:$B$25,'Adjustment Factors'!$E$7:$E$25),"")),0))</f>
        <v/>
      </c>
      <c r="R561" s="31" t="str">
        <f t="shared" si="71"/>
        <v/>
      </c>
      <c r="S561" s="32" t="str">
        <f t="shared" si="73"/>
        <v/>
      </c>
      <c r="T561" s="31" t="str">
        <f t="shared" si="72"/>
        <v/>
      </c>
    </row>
    <row r="562" spans="1:20" x14ac:dyDescent="0.25">
      <c r="A562" s="27"/>
      <c r="B562" s="28"/>
      <c r="C562" s="28"/>
      <c r="D562" s="29"/>
      <c r="E562" s="30"/>
      <c r="F562" s="30"/>
      <c r="G562" s="29"/>
      <c r="H562" s="27"/>
      <c r="I562" s="27"/>
      <c r="J562" s="27"/>
      <c r="K562" s="27"/>
      <c r="L562" s="31" t="str">
        <f t="shared" si="67"/>
        <v/>
      </c>
      <c r="M562" s="31" t="str">
        <f t="shared" si="68"/>
        <v/>
      </c>
      <c r="N562" s="31" t="str">
        <f t="shared" si="69"/>
        <v/>
      </c>
      <c r="O562" s="32" t="str">
        <f>IF(AND(A562="",B562=""), "",IF(I562&gt;0, I562+LOOKUP(N562,'Adjustment Factors'!$B$7:$B$25,'Adjustment Factors'!$C$7:$C$25),IF(OR(C562="B", C562= "S"), 'Adjustment Factors'!$C$28,IF(C562="H", 'Adjustment Factors'!$C$29,"Sex Req'd"))))</f>
        <v/>
      </c>
      <c r="P562" s="31" t="str">
        <f t="shared" si="70"/>
        <v/>
      </c>
      <c r="Q562" s="32" t="str">
        <f>IF(OR(AND(A562="",B562=""),C562="",J562="" ), "",ROUND((((J562-(IF(I562&gt;0, I562,IF(OR(C562="B", C562= "S"), 'Adjustment Factors'!$C$28,IF(C562="H", 'Adjustment Factors'!$C$29,"Sex Req'd")))))/L562)*205)+IF(I562&gt;0, I562,IF(OR(C562="B", C562= "S"), 'Adjustment Factors'!$C$28,IF(C562="H", 'Adjustment Factors'!$C$29,"Sex Req'd")))+IF(OR(C562="B",C562="S"),LOOKUP(N562,'Adjustment Factors'!$B$7:$B$25,'Adjustment Factors'!$D$7:$D$25),IF(C562="H",LOOKUP(N562,'Adjustment Factors'!$B$7:$B$25,'Adjustment Factors'!$E$7:$E$25),"")),0))</f>
        <v/>
      </c>
      <c r="R562" s="31" t="str">
        <f t="shared" si="71"/>
        <v/>
      </c>
      <c r="S562" s="32" t="str">
        <f t="shared" si="73"/>
        <v/>
      </c>
      <c r="T562" s="31" t="str">
        <f t="shared" si="72"/>
        <v/>
      </c>
    </row>
    <row r="563" spans="1:20" x14ac:dyDescent="0.25">
      <c r="A563" s="27"/>
      <c r="B563" s="28"/>
      <c r="C563" s="28"/>
      <c r="D563" s="29"/>
      <c r="E563" s="30"/>
      <c r="F563" s="30"/>
      <c r="G563" s="29"/>
      <c r="H563" s="27"/>
      <c r="I563" s="27"/>
      <c r="J563" s="27"/>
      <c r="K563" s="27"/>
      <c r="L563" s="31" t="str">
        <f t="shared" si="67"/>
        <v/>
      </c>
      <c r="M563" s="31" t="str">
        <f t="shared" si="68"/>
        <v/>
      </c>
      <c r="N563" s="31" t="str">
        <f t="shared" si="69"/>
        <v/>
      </c>
      <c r="O563" s="32" t="str">
        <f>IF(AND(A563="",B563=""), "",IF(I563&gt;0, I563+LOOKUP(N563,'Adjustment Factors'!$B$7:$B$25,'Adjustment Factors'!$C$7:$C$25),IF(OR(C563="B", C563= "S"), 'Adjustment Factors'!$C$28,IF(C563="H", 'Adjustment Factors'!$C$29,"Sex Req'd"))))</f>
        <v/>
      </c>
      <c r="P563" s="31" t="str">
        <f t="shared" si="70"/>
        <v/>
      </c>
      <c r="Q563" s="32" t="str">
        <f>IF(OR(AND(A563="",B563=""),C563="",J563="" ), "",ROUND((((J563-(IF(I563&gt;0, I563,IF(OR(C563="B", C563= "S"), 'Adjustment Factors'!$C$28,IF(C563="H", 'Adjustment Factors'!$C$29,"Sex Req'd")))))/L563)*205)+IF(I563&gt;0, I563,IF(OR(C563="B", C563= "S"), 'Adjustment Factors'!$C$28,IF(C563="H", 'Adjustment Factors'!$C$29,"Sex Req'd")))+IF(OR(C563="B",C563="S"),LOOKUP(N563,'Adjustment Factors'!$B$7:$B$25,'Adjustment Factors'!$D$7:$D$25),IF(C563="H",LOOKUP(N563,'Adjustment Factors'!$B$7:$B$25,'Adjustment Factors'!$E$7:$E$25),"")),0))</f>
        <v/>
      </c>
      <c r="R563" s="31" t="str">
        <f t="shared" si="71"/>
        <v/>
      </c>
      <c r="S563" s="32" t="str">
        <f t="shared" si="73"/>
        <v/>
      </c>
      <c r="T563" s="31" t="str">
        <f t="shared" si="72"/>
        <v/>
      </c>
    </row>
    <row r="564" spans="1:20" x14ac:dyDescent="0.25">
      <c r="A564" s="27"/>
      <c r="B564" s="28"/>
      <c r="C564" s="28"/>
      <c r="D564" s="29"/>
      <c r="E564" s="30"/>
      <c r="F564" s="30"/>
      <c r="G564" s="29"/>
      <c r="H564" s="27"/>
      <c r="I564" s="27"/>
      <c r="J564" s="27"/>
      <c r="K564" s="27"/>
      <c r="L564" s="31" t="str">
        <f t="shared" si="67"/>
        <v/>
      </c>
      <c r="M564" s="31" t="str">
        <f t="shared" si="68"/>
        <v/>
      </c>
      <c r="N564" s="31" t="str">
        <f t="shared" si="69"/>
        <v/>
      </c>
      <c r="O564" s="32" t="str">
        <f>IF(AND(A564="",B564=""), "",IF(I564&gt;0, I564+LOOKUP(N564,'Adjustment Factors'!$B$7:$B$25,'Adjustment Factors'!$C$7:$C$25),IF(OR(C564="B", C564= "S"), 'Adjustment Factors'!$C$28,IF(C564="H", 'Adjustment Factors'!$C$29,"Sex Req'd"))))</f>
        <v/>
      </c>
      <c r="P564" s="31" t="str">
        <f t="shared" si="70"/>
        <v/>
      </c>
      <c r="Q564" s="32" t="str">
        <f>IF(OR(AND(A564="",B564=""),C564="",J564="" ), "",ROUND((((J564-(IF(I564&gt;0, I564,IF(OR(C564="B", C564= "S"), 'Adjustment Factors'!$C$28,IF(C564="H", 'Adjustment Factors'!$C$29,"Sex Req'd")))))/L564)*205)+IF(I564&gt;0, I564,IF(OR(C564="B", C564= "S"), 'Adjustment Factors'!$C$28,IF(C564="H", 'Adjustment Factors'!$C$29,"Sex Req'd")))+IF(OR(C564="B",C564="S"),LOOKUP(N564,'Adjustment Factors'!$B$7:$B$25,'Adjustment Factors'!$D$7:$D$25),IF(C564="H",LOOKUP(N564,'Adjustment Factors'!$B$7:$B$25,'Adjustment Factors'!$E$7:$E$25),"")),0))</f>
        <v/>
      </c>
      <c r="R564" s="31" t="str">
        <f t="shared" si="71"/>
        <v/>
      </c>
      <c r="S564" s="32" t="str">
        <f t="shared" si="73"/>
        <v/>
      </c>
      <c r="T564" s="31" t="str">
        <f t="shared" si="72"/>
        <v/>
      </c>
    </row>
    <row r="565" spans="1:20" x14ac:dyDescent="0.25">
      <c r="A565" s="27"/>
      <c r="B565" s="28"/>
      <c r="C565" s="28"/>
      <c r="D565" s="29"/>
      <c r="E565" s="30"/>
      <c r="F565" s="30"/>
      <c r="G565" s="29"/>
      <c r="H565" s="27"/>
      <c r="I565" s="27"/>
      <c r="J565" s="27"/>
      <c r="K565" s="27"/>
      <c r="L565" s="31" t="str">
        <f t="shared" si="67"/>
        <v/>
      </c>
      <c r="M565" s="31" t="str">
        <f t="shared" si="68"/>
        <v/>
      </c>
      <c r="N565" s="31" t="str">
        <f t="shared" si="69"/>
        <v/>
      </c>
      <c r="O565" s="32" t="str">
        <f>IF(AND(A565="",B565=""), "",IF(I565&gt;0, I565+LOOKUP(N565,'Adjustment Factors'!$B$7:$B$25,'Adjustment Factors'!$C$7:$C$25),IF(OR(C565="B", C565= "S"), 'Adjustment Factors'!$C$28,IF(C565="H", 'Adjustment Factors'!$C$29,"Sex Req'd"))))</f>
        <v/>
      </c>
      <c r="P565" s="31" t="str">
        <f t="shared" si="70"/>
        <v/>
      </c>
      <c r="Q565" s="32" t="str">
        <f>IF(OR(AND(A565="",B565=""),C565="",J565="" ), "",ROUND((((J565-(IF(I565&gt;0, I565,IF(OR(C565="B", C565= "S"), 'Adjustment Factors'!$C$28,IF(C565="H", 'Adjustment Factors'!$C$29,"Sex Req'd")))))/L565)*205)+IF(I565&gt;0, I565,IF(OR(C565="B", C565= "S"), 'Adjustment Factors'!$C$28,IF(C565="H", 'Adjustment Factors'!$C$29,"Sex Req'd")))+IF(OR(C565="B",C565="S"),LOOKUP(N565,'Adjustment Factors'!$B$7:$B$25,'Adjustment Factors'!$D$7:$D$25),IF(C565="H",LOOKUP(N565,'Adjustment Factors'!$B$7:$B$25,'Adjustment Factors'!$E$7:$E$25),"")),0))</f>
        <v/>
      </c>
      <c r="R565" s="31" t="str">
        <f t="shared" si="71"/>
        <v/>
      </c>
      <c r="S565" s="32" t="str">
        <f t="shared" si="73"/>
        <v/>
      </c>
      <c r="T565" s="31" t="str">
        <f t="shared" si="72"/>
        <v/>
      </c>
    </row>
    <row r="566" spans="1:20" x14ac:dyDescent="0.25">
      <c r="A566" s="27"/>
      <c r="B566" s="28"/>
      <c r="C566" s="28"/>
      <c r="D566" s="29"/>
      <c r="E566" s="30"/>
      <c r="F566" s="30"/>
      <c r="G566" s="29"/>
      <c r="H566" s="27"/>
      <c r="I566" s="27"/>
      <c r="J566" s="27"/>
      <c r="K566" s="27"/>
      <c r="L566" s="31" t="str">
        <f t="shared" si="67"/>
        <v/>
      </c>
      <c r="M566" s="31" t="str">
        <f t="shared" si="68"/>
        <v/>
      </c>
      <c r="N566" s="31" t="str">
        <f t="shared" si="69"/>
        <v/>
      </c>
      <c r="O566" s="32" t="str">
        <f>IF(AND(A566="",B566=""), "",IF(I566&gt;0, I566+LOOKUP(N566,'Adjustment Factors'!$B$7:$B$25,'Adjustment Factors'!$C$7:$C$25),IF(OR(C566="B", C566= "S"), 'Adjustment Factors'!$C$28,IF(C566="H", 'Adjustment Factors'!$C$29,"Sex Req'd"))))</f>
        <v/>
      </c>
      <c r="P566" s="31" t="str">
        <f t="shared" si="70"/>
        <v/>
      </c>
      <c r="Q566" s="32" t="str">
        <f>IF(OR(AND(A566="",B566=""),C566="",J566="" ), "",ROUND((((J566-(IF(I566&gt;0, I566,IF(OR(C566="B", C566= "S"), 'Adjustment Factors'!$C$28,IF(C566="H", 'Adjustment Factors'!$C$29,"Sex Req'd")))))/L566)*205)+IF(I566&gt;0, I566,IF(OR(C566="B", C566= "S"), 'Adjustment Factors'!$C$28,IF(C566="H", 'Adjustment Factors'!$C$29,"Sex Req'd")))+IF(OR(C566="B",C566="S"),LOOKUP(N566,'Adjustment Factors'!$B$7:$B$25,'Adjustment Factors'!$D$7:$D$25),IF(C566="H",LOOKUP(N566,'Adjustment Factors'!$B$7:$B$25,'Adjustment Factors'!$E$7:$E$25),"")),0))</f>
        <v/>
      </c>
      <c r="R566" s="31" t="str">
        <f t="shared" si="71"/>
        <v/>
      </c>
      <c r="S566" s="32" t="str">
        <f t="shared" si="73"/>
        <v/>
      </c>
      <c r="T566" s="31" t="str">
        <f t="shared" si="72"/>
        <v/>
      </c>
    </row>
    <row r="567" spans="1:20" x14ac:dyDescent="0.25">
      <c r="A567" s="27"/>
      <c r="B567" s="28"/>
      <c r="C567" s="28"/>
      <c r="D567" s="29"/>
      <c r="E567" s="30"/>
      <c r="F567" s="30"/>
      <c r="G567" s="29"/>
      <c r="H567" s="27"/>
      <c r="I567" s="27"/>
      <c r="J567" s="27"/>
      <c r="K567" s="27"/>
      <c r="L567" s="31" t="str">
        <f t="shared" si="67"/>
        <v/>
      </c>
      <c r="M567" s="31" t="str">
        <f t="shared" si="68"/>
        <v/>
      </c>
      <c r="N567" s="31" t="str">
        <f t="shared" si="69"/>
        <v/>
      </c>
      <c r="O567" s="32" t="str">
        <f>IF(AND(A567="",B567=""), "",IF(I567&gt;0, I567+LOOKUP(N567,'Adjustment Factors'!$B$7:$B$25,'Adjustment Factors'!$C$7:$C$25),IF(OR(C567="B", C567= "S"), 'Adjustment Factors'!$C$28,IF(C567="H", 'Adjustment Factors'!$C$29,"Sex Req'd"))))</f>
        <v/>
      </c>
      <c r="P567" s="31" t="str">
        <f t="shared" si="70"/>
        <v/>
      </c>
      <c r="Q567" s="32" t="str">
        <f>IF(OR(AND(A567="",B567=""),C567="",J567="" ), "",ROUND((((J567-(IF(I567&gt;0, I567,IF(OR(C567="B", C567= "S"), 'Adjustment Factors'!$C$28,IF(C567="H", 'Adjustment Factors'!$C$29,"Sex Req'd")))))/L567)*205)+IF(I567&gt;0, I567,IF(OR(C567="B", C567= "S"), 'Adjustment Factors'!$C$28,IF(C567="H", 'Adjustment Factors'!$C$29,"Sex Req'd")))+IF(OR(C567="B",C567="S"),LOOKUP(N567,'Adjustment Factors'!$B$7:$B$25,'Adjustment Factors'!$D$7:$D$25),IF(C567="H",LOOKUP(N567,'Adjustment Factors'!$B$7:$B$25,'Adjustment Factors'!$E$7:$E$25),"")),0))</f>
        <v/>
      </c>
      <c r="R567" s="31" t="str">
        <f t="shared" si="71"/>
        <v/>
      </c>
      <c r="S567" s="32" t="str">
        <f t="shared" si="73"/>
        <v/>
      </c>
      <c r="T567" s="31" t="str">
        <f t="shared" si="72"/>
        <v/>
      </c>
    </row>
    <row r="568" spans="1:20" x14ac:dyDescent="0.25">
      <c r="A568" s="27"/>
      <c r="B568" s="28"/>
      <c r="C568" s="28"/>
      <c r="D568" s="29"/>
      <c r="E568" s="30"/>
      <c r="F568" s="30"/>
      <c r="G568" s="29"/>
      <c r="H568" s="27"/>
      <c r="I568" s="27"/>
      <c r="J568" s="27"/>
      <c r="K568" s="27"/>
      <c r="L568" s="31" t="str">
        <f t="shared" ref="L568:L631" si="74">IF(OR(D568="",$D$8=""), "",IF(AND(($D$8-D568)&gt;=160,($D$8-D568)&lt;=250),($D$8-D568),"Out of Range"))</f>
        <v/>
      </c>
      <c r="M568" s="31" t="str">
        <f t="shared" ref="M568:M631" si="75">IF(OR(D568="",$D$9=""), "",IF(AND(($D$9-D568)&gt;=320,($D$9-D568)&lt;=410),($D$9-D568),"Out of Range"))</f>
        <v/>
      </c>
      <c r="N568" s="31" t="str">
        <f t="shared" ref="N568:N631" si="76">IF(D568="","",IF(G568&lt;&gt;"",IF((D568-G568)&lt; 640, 1, IF(AND((D568-G568)&gt;639, (D568-G568)&lt;730), 2, INT((D568-G568)/365))),IF(H568&gt;0,H568,"Dam Age Rqd")))</f>
        <v/>
      </c>
      <c r="O568" s="32" t="str">
        <f>IF(AND(A568="",B568=""), "",IF(I568&gt;0, I568+LOOKUP(N568,'Adjustment Factors'!$B$7:$B$25,'Adjustment Factors'!$C$7:$C$25),IF(OR(C568="B", C568= "S"), 'Adjustment Factors'!$C$28,IF(C568="H", 'Adjustment Factors'!$C$29,"Sex Req'd"))))</f>
        <v/>
      </c>
      <c r="P568" s="31" t="str">
        <f t="shared" si="70"/>
        <v/>
      </c>
      <c r="Q568" s="32" t="str">
        <f>IF(OR(AND(A568="",B568=""),C568="",J568="" ), "",ROUND((((J568-(IF(I568&gt;0, I568,IF(OR(C568="B", C568= "S"), 'Adjustment Factors'!$C$28,IF(C568="H", 'Adjustment Factors'!$C$29,"Sex Req'd")))))/L568)*205)+IF(I568&gt;0, I568,IF(OR(C568="B", C568= "S"), 'Adjustment Factors'!$C$28,IF(C568="H", 'Adjustment Factors'!$C$29,"Sex Req'd")))+IF(OR(C568="B",C568="S"),LOOKUP(N568,'Adjustment Factors'!$B$7:$B$25,'Adjustment Factors'!$D$7:$D$25),IF(C568="H",LOOKUP(N568,'Adjustment Factors'!$B$7:$B$25,'Adjustment Factors'!$E$7:$E$25),"")),0))</f>
        <v/>
      </c>
      <c r="R568" s="31" t="str">
        <f t="shared" si="71"/>
        <v/>
      </c>
      <c r="S568" s="32" t="str">
        <f t="shared" si="73"/>
        <v/>
      </c>
      <c r="T568" s="31" t="str">
        <f t="shared" si="72"/>
        <v/>
      </c>
    </row>
    <row r="569" spans="1:20" x14ac:dyDescent="0.25">
      <c r="A569" s="27"/>
      <c r="B569" s="28"/>
      <c r="C569" s="28"/>
      <c r="D569" s="29"/>
      <c r="E569" s="30"/>
      <c r="F569" s="30"/>
      <c r="G569" s="29"/>
      <c r="H569" s="27"/>
      <c r="I569" s="27"/>
      <c r="J569" s="27"/>
      <c r="K569" s="27"/>
      <c r="L569" s="31" t="str">
        <f t="shared" si="74"/>
        <v/>
      </c>
      <c r="M569" s="31" t="str">
        <f t="shared" si="75"/>
        <v/>
      </c>
      <c r="N569" s="31" t="str">
        <f t="shared" si="76"/>
        <v/>
      </c>
      <c r="O569" s="32" t="str">
        <f>IF(AND(A569="",B569=""), "",IF(I569&gt;0, I569+LOOKUP(N569,'Adjustment Factors'!$B$7:$B$25,'Adjustment Factors'!$C$7:$C$25),IF(OR(C569="B", C569= "S"), 'Adjustment Factors'!$C$28,IF(C569="H", 'Adjustment Factors'!$C$29,"Sex Req'd"))))</f>
        <v/>
      </c>
      <c r="P569" s="31" t="str">
        <f t="shared" si="70"/>
        <v/>
      </c>
      <c r="Q569" s="32" t="str">
        <f>IF(OR(AND(A569="",B569=""),C569="",J569="" ), "",ROUND((((J569-(IF(I569&gt;0, I569,IF(OR(C569="B", C569= "S"), 'Adjustment Factors'!$C$28,IF(C569="H", 'Adjustment Factors'!$C$29,"Sex Req'd")))))/L569)*205)+IF(I569&gt;0, I569,IF(OR(C569="B", C569= "S"), 'Adjustment Factors'!$C$28,IF(C569="H", 'Adjustment Factors'!$C$29,"Sex Req'd")))+IF(OR(C569="B",C569="S"),LOOKUP(N569,'Adjustment Factors'!$B$7:$B$25,'Adjustment Factors'!$D$7:$D$25),IF(C569="H",LOOKUP(N569,'Adjustment Factors'!$B$7:$B$25,'Adjustment Factors'!$E$7:$E$25),"")),0))</f>
        <v/>
      </c>
      <c r="R569" s="31" t="str">
        <f t="shared" si="71"/>
        <v/>
      </c>
      <c r="S569" s="32" t="str">
        <f t="shared" si="73"/>
        <v/>
      </c>
      <c r="T569" s="31" t="str">
        <f t="shared" si="72"/>
        <v/>
      </c>
    </row>
    <row r="570" spans="1:20" x14ac:dyDescent="0.25">
      <c r="A570" s="27"/>
      <c r="B570" s="28"/>
      <c r="C570" s="28"/>
      <c r="D570" s="29"/>
      <c r="E570" s="30"/>
      <c r="F570" s="30"/>
      <c r="G570" s="29"/>
      <c r="H570" s="27"/>
      <c r="I570" s="27"/>
      <c r="J570" s="27"/>
      <c r="K570" s="27"/>
      <c r="L570" s="31" t="str">
        <f t="shared" si="74"/>
        <v/>
      </c>
      <c r="M570" s="31" t="str">
        <f t="shared" si="75"/>
        <v/>
      </c>
      <c r="N570" s="31" t="str">
        <f t="shared" si="76"/>
        <v/>
      </c>
      <c r="O570" s="32" t="str">
        <f>IF(AND(A570="",B570=""), "",IF(I570&gt;0, I570+LOOKUP(N570,'Adjustment Factors'!$B$7:$B$25,'Adjustment Factors'!$C$7:$C$25),IF(OR(C570="B", C570= "S"), 'Adjustment Factors'!$C$28,IF(C570="H", 'Adjustment Factors'!$C$29,"Sex Req'd"))))</f>
        <v/>
      </c>
      <c r="P570" s="31" t="str">
        <f t="shared" si="70"/>
        <v/>
      </c>
      <c r="Q570" s="32" t="str">
        <f>IF(OR(AND(A570="",B570=""),C570="",J570="" ), "",ROUND((((J570-(IF(I570&gt;0, I570,IF(OR(C570="B", C570= "S"), 'Adjustment Factors'!$C$28,IF(C570="H", 'Adjustment Factors'!$C$29,"Sex Req'd")))))/L570)*205)+IF(I570&gt;0, I570,IF(OR(C570="B", C570= "S"), 'Adjustment Factors'!$C$28,IF(C570="H", 'Adjustment Factors'!$C$29,"Sex Req'd")))+IF(OR(C570="B",C570="S"),LOOKUP(N570,'Adjustment Factors'!$B$7:$B$25,'Adjustment Factors'!$D$7:$D$25),IF(C570="H",LOOKUP(N570,'Adjustment Factors'!$B$7:$B$25,'Adjustment Factors'!$E$7:$E$25),"")),0))</f>
        <v/>
      </c>
      <c r="R570" s="31" t="str">
        <f t="shared" si="71"/>
        <v/>
      </c>
      <c r="S570" s="32" t="str">
        <f t="shared" si="73"/>
        <v/>
      </c>
      <c r="T570" s="31" t="str">
        <f t="shared" si="72"/>
        <v/>
      </c>
    </row>
    <row r="571" spans="1:20" x14ac:dyDescent="0.25">
      <c r="A571" s="27"/>
      <c r="B571" s="28"/>
      <c r="C571" s="28"/>
      <c r="D571" s="29"/>
      <c r="E571" s="30"/>
      <c r="F571" s="30"/>
      <c r="G571" s="29"/>
      <c r="H571" s="27"/>
      <c r="I571" s="27"/>
      <c r="J571" s="27"/>
      <c r="K571" s="27"/>
      <c r="L571" s="31" t="str">
        <f t="shared" si="74"/>
        <v/>
      </c>
      <c r="M571" s="31" t="str">
        <f t="shared" si="75"/>
        <v/>
      </c>
      <c r="N571" s="31" t="str">
        <f t="shared" si="76"/>
        <v/>
      </c>
      <c r="O571" s="32" t="str">
        <f>IF(AND(A571="",B571=""), "",IF(I571&gt;0, I571+LOOKUP(N571,'Adjustment Factors'!$B$7:$B$25,'Adjustment Factors'!$C$7:$C$25),IF(OR(C571="B", C571= "S"), 'Adjustment Factors'!$C$28,IF(C571="H", 'Adjustment Factors'!$C$29,"Sex Req'd"))))</f>
        <v/>
      </c>
      <c r="P571" s="31" t="str">
        <f t="shared" ref="P571:P634" si="77">IF(O571="","",O571/$O$12*100)</f>
        <v/>
      </c>
      <c r="Q571" s="32" t="str">
        <f>IF(OR(AND(A571="",B571=""),C571="",J571="" ), "",ROUND((((J571-(IF(I571&gt;0, I571,IF(OR(C571="B", C571= "S"), 'Adjustment Factors'!$C$28,IF(C571="H", 'Adjustment Factors'!$C$29,"Sex Req'd")))))/L571)*205)+IF(I571&gt;0, I571,IF(OR(C571="B", C571= "S"), 'Adjustment Factors'!$C$28,IF(C571="H", 'Adjustment Factors'!$C$29,"Sex Req'd")))+IF(OR(C571="B",C571="S"),LOOKUP(N571,'Adjustment Factors'!$B$7:$B$25,'Adjustment Factors'!$D$7:$D$25),IF(C571="H",LOOKUP(N571,'Adjustment Factors'!$B$7:$B$25,'Adjustment Factors'!$E$7:$E$25),"")),0))</f>
        <v/>
      </c>
      <c r="R571" s="31" t="str">
        <f t="shared" ref="R571:R634" si="78">IF(Q571="","",Q571/$Q$12*100)</f>
        <v/>
      </c>
      <c r="S571" s="32" t="str">
        <f t="shared" si="73"/>
        <v/>
      </c>
      <c r="T571" s="31" t="str">
        <f t="shared" ref="T571:T634" si="79">IF(S571="","",S571/$S$12*100)</f>
        <v/>
      </c>
    </row>
    <row r="572" spans="1:20" x14ac:dyDescent="0.25">
      <c r="A572" s="27"/>
      <c r="B572" s="28"/>
      <c r="C572" s="28"/>
      <c r="D572" s="29"/>
      <c r="E572" s="30"/>
      <c r="F572" s="30"/>
      <c r="G572" s="29"/>
      <c r="H572" s="27"/>
      <c r="I572" s="27"/>
      <c r="J572" s="27"/>
      <c r="K572" s="27"/>
      <c r="L572" s="31" t="str">
        <f t="shared" si="74"/>
        <v/>
      </c>
      <c r="M572" s="31" t="str">
        <f t="shared" si="75"/>
        <v/>
      </c>
      <c r="N572" s="31" t="str">
        <f t="shared" si="76"/>
        <v/>
      </c>
      <c r="O572" s="32" t="str">
        <f>IF(AND(A572="",B572=""), "",IF(I572&gt;0, I572+LOOKUP(N572,'Adjustment Factors'!$B$7:$B$25,'Adjustment Factors'!$C$7:$C$25),IF(OR(C572="B", C572= "S"), 'Adjustment Factors'!$C$28,IF(C572="H", 'Adjustment Factors'!$C$29,"Sex Req'd"))))</f>
        <v/>
      </c>
      <c r="P572" s="31" t="str">
        <f t="shared" si="77"/>
        <v/>
      </c>
      <c r="Q572" s="32" t="str">
        <f>IF(OR(AND(A572="",B572=""),C572="",J572="" ), "",ROUND((((J572-(IF(I572&gt;0, I572,IF(OR(C572="B", C572= "S"), 'Adjustment Factors'!$C$28,IF(C572="H", 'Adjustment Factors'!$C$29,"Sex Req'd")))))/L572)*205)+IF(I572&gt;0, I572,IF(OR(C572="B", C572= "S"), 'Adjustment Factors'!$C$28,IF(C572="H", 'Adjustment Factors'!$C$29,"Sex Req'd")))+IF(OR(C572="B",C572="S"),LOOKUP(N572,'Adjustment Factors'!$B$7:$B$25,'Adjustment Factors'!$D$7:$D$25),IF(C572="H",LOOKUP(N572,'Adjustment Factors'!$B$7:$B$25,'Adjustment Factors'!$E$7:$E$25),"")),0))</f>
        <v/>
      </c>
      <c r="R572" s="31" t="str">
        <f t="shared" si="78"/>
        <v/>
      </c>
      <c r="S572" s="32" t="str">
        <f t="shared" si="73"/>
        <v/>
      </c>
      <c r="T572" s="31" t="str">
        <f t="shared" si="79"/>
        <v/>
      </c>
    </row>
    <row r="573" spans="1:20" x14ac:dyDescent="0.25">
      <c r="A573" s="27"/>
      <c r="B573" s="28"/>
      <c r="C573" s="28"/>
      <c r="D573" s="29"/>
      <c r="E573" s="30"/>
      <c r="F573" s="30"/>
      <c r="G573" s="29"/>
      <c r="H573" s="27"/>
      <c r="I573" s="27"/>
      <c r="J573" s="27"/>
      <c r="K573" s="27"/>
      <c r="L573" s="31" t="str">
        <f t="shared" si="74"/>
        <v/>
      </c>
      <c r="M573" s="31" t="str">
        <f t="shared" si="75"/>
        <v/>
      </c>
      <c r="N573" s="31" t="str">
        <f t="shared" si="76"/>
        <v/>
      </c>
      <c r="O573" s="32" t="str">
        <f>IF(AND(A573="",B573=""), "",IF(I573&gt;0, I573+LOOKUP(N573,'Adjustment Factors'!$B$7:$B$25,'Adjustment Factors'!$C$7:$C$25),IF(OR(C573="B", C573= "S"), 'Adjustment Factors'!$C$28,IF(C573="H", 'Adjustment Factors'!$C$29,"Sex Req'd"))))</f>
        <v/>
      </c>
      <c r="P573" s="31" t="str">
        <f t="shared" si="77"/>
        <v/>
      </c>
      <c r="Q573" s="32" t="str">
        <f>IF(OR(AND(A573="",B573=""),C573="",J573="" ), "",ROUND((((J573-(IF(I573&gt;0, I573,IF(OR(C573="B", C573= "S"), 'Adjustment Factors'!$C$28,IF(C573="H", 'Adjustment Factors'!$C$29,"Sex Req'd")))))/L573)*205)+IF(I573&gt;0, I573,IF(OR(C573="B", C573= "S"), 'Adjustment Factors'!$C$28,IF(C573="H", 'Adjustment Factors'!$C$29,"Sex Req'd")))+IF(OR(C573="B",C573="S"),LOOKUP(N573,'Adjustment Factors'!$B$7:$B$25,'Adjustment Factors'!$D$7:$D$25),IF(C573="H",LOOKUP(N573,'Adjustment Factors'!$B$7:$B$25,'Adjustment Factors'!$E$7:$E$25),"")),0))</f>
        <v/>
      </c>
      <c r="R573" s="31" t="str">
        <f t="shared" si="78"/>
        <v/>
      </c>
      <c r="S573" s="32" t="str">
        <f t="shared" si="73"/>
        <v/>
      </c>
      <c r="T573" s="31" t="str">
        <f t="shared" si="79"/>
        <v/>
      </c>
    </row>
    <row r="574" spans="1:20" x14ac:dyDescent="0.25">
      <c r="A574" s="27"/>
      <c r="B574" s="28"/>
      <c r="C574" s="28"/>
      <c r="D574" s="29"/>
      <c r="E574" s="30"/>
      <c r="F574" s="30"/>
      <c r="G574" s="29"/>
      <c r="H574" s="27"/>
      <c r="I574" s="27"/>
      <c r="J574" s="27"/>
      <c r="K574" s="27"/>
      <c r="L574" s="31" t="str">
        <f t="shared" si="74"/>
        <v/>
      </c>
      <c r="M574" s="31" t="str">
        <f t="shared" si="75"/>
        <v/>
      </c>
      <c r="N574" s="31" t="str">
        <f t="shared" si="76"/>
        <v/>
      </c>
      <c r="O574" s="32" t="str">
        <f>IF(AND(A574="",B574=""), "",IF(I574&gt;0, I574+LOOKUP(N574,'Adjustment Factors'!$B$7:$B$25,'Adjustment Factors'!$C$7:$C$25),IF(OR(C574="B", C574= "S"), 'Adjustment Factors'!$C$28,IF(C574="H", 'Adjustment Factors'!$C$29,"Sex Req'd"))))</f>
        <v/>
      </c>
      <c r="P574" s="31" t="str">
        <f t="shared" si="77"/>
        <v/>
      </c>
      <c r="Q574" s="32" t="str">
        <f>IF(OR(AND(A574="",B574=""),C574="",J574="" ), "",ROUND((((J574-(IF(I574&gt;0, I574,IF(OR(C574="B", C574= "S"), 'Adjustment Factors'!$C$28,IF(C574="H", 'Adjustment Factors'!$C$29,"Sex Req'd")))))/L574)*205)+IF(I574&gt;0, I574,IF(OR(C574="B", C574= "S"), 'Adjustment Factors'!$C$28,IF(C574="H", 'Adjustment Factors'!$C$29,"Sex Req'd")))+IF(OR(C574="B",C574="S"),LOOKUP(N574,'Adjustment Factors'!$B$7:$B$25,'Adjustment Factors'!$D$7:$D$25),IF(C574="H",LOOKUP(N574,'Adjustment Factors'!$B$7:$B$25,'Adjustment Factors'!$E$7:$E$25),"")),0))</f>
        <v/>
      </c>
      <c r="R574" s="31" t="str">
        <f t="shared" si="78"/>
        <v/>
      </c>
      <c r="S574" s="32" t="str">
        <f t="shared" si="73"/>
        <v/>
      </c>
      <c r="T574" s="31" t="str">
        <f t="shared" si="79"/>
        <v/>
      </c>
    </row>
    <row r="575" spans="1:20" x14ac:dyDescent="0.25">
      <c r="A575" s="27"/>
      <c r="B575" s="28"/>
      <c r="C575" s="28"/>
      <c r="D575" s="29"/>
      <c r="E575" s="30"/>
      <c r="F575" s="30"/>
      <c r="G575" s="29"/>
      <c r="H575" s="27"/>
      <c r="I575" s="27"/>
      <c r="J575" s="27"/>
      <c r="K575" s="27"/>
      <c r="L575" s="31" t="str">
        <f t="shared" si="74"/>
        <v/>
      </c>
      <c r="M575" s="31" t="str">
        <f t="shared" si="75"/>
        <v/>
      </c>
      <c r="N575" s="31" t="str">
        <f t="shared" si="76"/>
        <v/>
      </c>
      <c r="O575" s="32" t="str">
        <f>IF(AND(A575="",B575=""), "",IF(I575&gt;0, I575+LOOKUP(N575,'Adjustment Factors'!$B$7:$B$25,'Adjustment Factors'!$C$7:$C$25),IF(OR(C575="B", C575= "S"), 'Adjustment Factors'!$C$28,IF(C575="H", 'Adjustment Factors'!$C$29,"Sex Req'd"))))</f>
        <v/>
      </c>
      <c r="P575" s="31" t="str">
        <f t="shared" si="77"/>
        <v/>
      </c>
      <c r="Q575" s="32" t="str">
        <f>IF(OR(AND(A575="",B575=""),C575="",J575="" ), "",ROUND((((J575-(IF(I575&gt;0, I575,IF(OR(C575="B", C575= "S"), 'Adjustment Factors'!$C$28,IF(C575="H", 'Adjustment Factors'!$C$29,"Sex Req'd")))))/L575)*205)+IF(I575&gt;0, I575,IF(OR(C575="B", C575= "S"), 'Adjustment Factors'!$C$28,IF(C575="H", 'Adjustment Factors'!$C$29,"Sex Req'd")))+IF(OR(C575="B",C575="S"),LOOKUP(N575,'Adjustment Factors'!$B$7:$B$25,'Adjustment Factors'!$D$7:$D$25),IF(C575="H",LOOKUP(N575,'Adjustment Factors'!$B$7:$B$25,'Adjustment Factors'!$E$7:$E$25),"")),0))</f>
        <v/>
      </c>
      <c r="R575" s="31" t="str">
        <f t="shared" si="78"/>
        <v/>
      </c>
      <c r="S575" s="32" t="str">
        <f t="shared" si="73"/>
        <v/>
      </c>
      <c r="T575" s="31" t="str">
        <f t="shared" si="79"/>
        <v/>
      </c>
    </row>
    <row r="576" spans="1:20" x14ac:dyDescent="0.25">
      <c r="A576" s="27"/>
      <c r="B576" s="28"/>
      <c r="C576" s="28"/>
      <c r="D576" s="29"/>
      <c r="E576" s="30"/>
      <c r="F576" s="30"/>
      <c r="G576" s="29"/>
      <c r="H576" s="27"/>
      <c r="I576" s="27"/>
      <c r="J576" s="27"/>
      <c r="K576" s="27"/>
      <c r="L576" s="31" t="str">
        <f t="shared" si="74"/>
        <v/>
      </c>
      <c r="M576" s="31" t="str">
        <f t="shared" si="75"/>
        <v/>
      </c>
      <c r="N576" s="31" t="str">
        <f t="shared" si="76"/>
        <v/>
      </c>
      <c r="O576" s="32" t="str">
        <f>IF(AND(A576="",B576=""), "",IF(I576&gt;0, I576+LOOKUP(N576,'Adjustment Factors'!$B$7:$B$25,'Adjustment Factors'!$C$7:$C$25),IF(OR(C576="B", C576= "S"), 'Adjustment Factors'!$C$28,IF(C576="H", 'Adjustment Factors'!$C$29,"Sex Req'd"))))</f>
        <v/>
      </c>
      <c r="P576" s="31" t="str">
        <f t="shared" si="77"/>
        <v/>
      </c>
      <c r="Q576" s="32" t="str">
        <f>IF(OR(AND(A576="",B576=""),C576="",J576="" ), "",ROUND((((J576-(IF(I576&gt;0, I576,IF(OR(C576="B", C576= "S"), 'Adjustment Factors'!$C$28,IF(C576="H", 'Adjustment Factors'!$C$29,"Sex Req'd")))))/L576)*205)+IF(I576&gt;0, I576,IF(OR(C576="B", C576= "S"), 'Adjustment Factors'!$C$28,IF(C576="H", 'Adjustment Factors'!$C$29,"Sex Req'd")))+IF(OR(C576="B",C576="S"),LOOKUP(N576,'Adjustment Factors'!$B$7:$B$25,'Adjustment Factors'!$D$7:$D$25),IF(C576="H",LOOKUP(N576,'Adjustment Factors'!$B$7:$B$25,'Adjustment Factors'!$E$7:$E$25),"")),0))</f>
        <v/>
      </c>
      <c r="R576" s="31" t="str">
        <f t="shared" si="78"/>
        <v/>
      </c>
      <c r="S576" s="32" t="str">
        <f t="shared" si="73"/>
        <v/>
      </c>
      <c r="T576" s="31" t="str">
        <f t="shared" si="79"/>
        <v/>
      </c>
    </row>
    <row r="577" spans="1:20" x14ac:dyDescent="0.25">
      <c r="A577" s="27"/>
      <c r="B577" s="28"/>
      <c r="C577" s="28"/>
      <c r="D577" s="29"/>
      <c r="E577" s="30"/>
      <c r="F577" s="30"/>
      <c r="G577" s="29"/>
      <c r="H577" s="27"/>
      <c r="I577" s="27"/>
      <c r="J577" s="27"/>
      <c r="K577" s="27"/>
      <c r="L577" s="31" t="str">
        <f t="shared" si="74"/>
        <v/>
      </c>
      <c r="M577" s="31" t="str">
        <f t="shared" si="75"/>
        <v/>
      </c>
      <c r="N577" s="31" t="str">
        <f t="shared" si="76"/>
        <v/>
      </c>
      <c r="O577" s="32" t="str">
        <f>IF(AND(A577="",B577=""), "",IF(I577&gt;0, I577+LOOKUP(N577,'Adjustment Factors'!$B$7:$B$25,'Adjustment Factors'!$C$7:$C$25),IF(OR(C577="B", C577= "S"), 'Adjustment Factors'!$C$28,IF(C577="H", 'Adjustment Factors'!$C$29,"Sex Req'd"))))</f>
        <v/>
      </c>
      <c r="P577" s="31" t="str">
        <f t="shared" si="77"/>
        <v/>
      </c>
      <c r="Q577" s="32" t="str">
        <f>IF(OR(AND(A577="",B577=""),C577="",J577="" ), "",ROUND((((J577-(IF(I577&gt;0, I577,IF(OR(C577="B", C577= "S"), 'Adjustment Factors'!$C$28,IF(C577="H", 'Adjustment Factors'!$C$29,"Sex Req'd")))))/L577)*205)+IF(I577&gt;0, I577,IF(OR(C577="B", C577= "S"), 'Adjustment Factors'!$C$28,IF(C577="H", 'Adjustment Factors'!$C$29,"Sex Req'd")))+IF(OR(C577="B",C577="S"),LOOKUP(N577,'Adjustment Factors'!$B$7:$B$25,'Adjustment Factors'!$D$7:$D$25),IF(C577="H",LOOKUP(N577,'Adjustment Factors'!$B$7:$B$25,'Adjustment Factors'!$E$7:$E$25),"")),0))</f>
        <v/>
      </c>
      <c r="R577" s="31" t="str">
        <f t="shared" si="78"/>
        <v/>
      </c>
      <c r="S577" s="32" t="str">
        <f t="shared" si="73"/>
        <v/>
      </c>
      <c r="T577" s="31" t="str">
        <f t="shared" si="79"/>
        <v/>
      </c>
    </row>
    <row r="578" spans="1:20" x14ac:dyDescent="0.25">
      <c r="A578" s="27"/>
      <c r="B578" s="28"/>
      <c r="C578" s="28"/>
      <c r="D578" s="29"/>
      <c r="E578" s="30"/>
      <c r="F578" s="30"/>
      <c r="G578" s="29"/>
      <c r="H578" s="27"/>
      <c r="I578" s="27"/>
      <c r="J578" s="27"/>
      <c r="K578" s="27"/>
      <c r="L578" s="31" t="str">
        <f t="shared" si="74"/>
        <v/>
      </c>
      <c r="M578" s="31" t="str">
        <f t="shared" si="75"/>
        <v/>
      </c>
      <c r="N578" s="31" t="str">
        <f t="shared" si="76"/>
        <v/>
      </c>
      <c r="O578" s="32" t="str">
        <f>IF(AND(A578="",B578=""), "",IF(I578&gt;0, I578+LOOKUP(N578,'Adjustment Factors'!$B$7:$B$25,'Adjustment Factors'!$C$7:$C$25),IF(OR(C578="B", C578= "S"), 'Adjustment Factors'!$C$28,IF(C578="H", 'Adjustment Factors'!$C$29,"Sex Req'd"))))</f>
        <v/>
      </c>
      <c r="P578" s="31" t="str">
        <f t="shared" si="77"/>
        <v/>
      </c>
      <c r="Q578" s="32" t="str">
        <f>IF(OR(AND(A578="",B578=""),C578="",J578="" ), "",ROUND((((J578-(IF(I578&gt;0, I578,IF(OR(C578="B", C578= "S"), 'Adjustment Factors'!$C$28,IF(C578="H", 'Adjustment Factors'!$C$29,"Sex Req'd")))))/L578)*205)+IF(I578&gt;0, I578,IF(OR(C578="B", C578= "S"), 'Adjustment Factors'!$C$28,IF(C578="H", 'Adjustment Factors'!$C$29,"Sex Req'd")))+IF(OR(C578="B",C578="S"),LOOKUP(N578,'Adjustment Factors'!$B$7:$B$25,'Adjustment Factors'!$D$7:$D$25),IF(C578="H",LOOKUP(N578,'Adjustment Factors'!$B$7:$B$25,'Adjustment Factors'!$E$7:$E$25),"")),0))</f>
        <v/>
      </c>
      <c r="R578" s="31" t="str">
        <f t="shared" si="78"/>
        <v/>
      </c>
      <c r="S578" s="32" t="str">
        <f t="shared" si="73"/>
        <v/>
      </c>
      <c r="T578" s="31" t="str">
        <f t="shared" si="79"/>
        <v/>
      </c>
    </row>
    <row r="579" spans="1:20" x14ac:dyDescent="0.25">
      <c r="A579" s="27"/>
      <c r="B579" s="28"/>
      <c r="C579" s="28"/>
      <c r="D579" s="29"/>
      <c r="E579" s="30"/>
      <c r="F579" s="30"/>
      <c r="G579" s="29"/>
      <c r="H579" s="27"/>
      <c r="I579" s="27"/>
      <c r="J579" s="27"/>
      <c r="K579" s="27"/>
      <c r="L579" s="31" t="str">
        <f t="shared" si="74"/>
        <v/>
      </c>
      <c r="M579" s="31" t="str">
        <f t="shared" si="75"/>
        <v/>
      </c>
      <c r="N579" s="31" t="str">
        <f t="shared" si="76"/>
        <v/>
      </c>
      <c r="O579" s="32" t="str">
        <f>IF(AND(A579="",B579=""), "",IF(I579&gt;0, I579+LOOKUP(N579,'Adjustment Factors'!$B$7:$B$25,'Adjustment Factors'!$C$7:$C$25),IF(OR(C579="B", C579= "S"), 'Adjustment Factors'!$C$28,IF(C579="H", 'Adjustment Factors'!$C$29,"Sex Req'd"))))</f>
        <v/>
      </c>
      <c r="P579" s="31" t="str">
        <f t="shared" si="77"/>
        <v/>
      </c>
      <c r="Q579" s="32" t="str">
        <f>IF(OR(AND(A579="",B579=""),C579="",J579="" ), "",ROUND((((J579-(IF(I579&gt;0, I579,IF(OR(C579="B", C579= "S"), 'Adjustment Factors'!$C$28,IF(C579="H", 'Adjustment Factors'!$C$29,"Sex Req'd")))))/L579)*205)+IF(I579&gt;0, I579,IF(OR(C579="B", C579= "S"), 'Adjustment Factors'!$C$28,IF(C579="H", 'Adjustment Factors'!$C$29,"Sex Req'd")))+IF(OR(C579="B",C579="S"),LOOKUP(N579,'Adjustment Factors'!$B$7:$B$25,'Adjustment Factors'!$D$7:$D$25),IF(C579="H",LOOKUP(N579,'Adjustment Factors'!$B$7:$B$25,'Adjustment Factors'!$E$7:$E$25),"")),0))</f>
        <v/>
      </c>
      <c r="R579" s="31" t="str">
        <f t="shared" si="78"/>
        <v/>
      </c>
      <c r="S579" s="32" t="str">
        <f t="shared" si="73"/>
        <v/>
      </c>
      <c r="T579" s="31" t="str">
        <f t="shared" si="79"/>
        <v/>
      </c>
    </row>
    <row r="580" spans="1:20" x14ac:dyDescent="0.25">
      <c r="A580" s="27"/>
      <c r="B580" s="28"/>
      <c r="C580" s="28"/>
      <c r="D580" s="29"/>
      <c r="E580" s="30"/>
      <c r="F580" s="30"/>
      <c r="G580" s="29"/>
      <c r="H580" s="27"/>
      <c r="I580" s="27"/>
      <c r="J580" s="27"/>
      <c r="K580" s="27"/>
      <c r="L580" s="31" t="str">
        <f t="shared" si="74"/>
        <v/>
      </c>
      <c r="M580" s="31" t="str">
        <f t="shared" si="75"/>
        <v/>
      </c>
      <c r="N580" s="31" t="str">
        <f t="shared" si="76"/>
        <v/>
      </c>
      <c r="O580" s="32" t="str">
        <f>IF(AND(A580="",B580=""), "",IF(I580&gt;0, I580+LOOKUP(N580,'Adjustment Factors'!$B$7:$B$25,'Adjustment Factors'!$C$7:$C$25),IF(OR(C580="B", C580= "S"), 'Adjustment Factors'!$C$28,IF(C580="H", 'Adjustment Factors'!$C$29,"Sex Req'd"))))</f>
        <v/>
      </c>
      <c r="P580" s="31" t="str">
        <f t="shared" si="77"/>
        <v/>
      </c>
      <c r="Q580" s="32" t="str">
        <f>IF(OR(AND(A580="",B580=""),C580="",J580="" ), "",ROUND((((J580-(IF(I580&gt;0, I580,IF(OR(C580="B", C580= "S"), 'Adjustment Factors'!$C$28,IF(C580="H", 'Adjustment Factors'!$C$29,"Sex Req'd")))))/L580)*205)+IF(I580&gt;0, I580,IF(OR(C580="B", C580= "S"), 'Adjustment Factors'!$C$28,IF(C580="H", 'Adjustment Factors'!$C$29,"Sex Req'd")))+IF(OR(C580="B",C580="S"),LOOKUP(N580,'Adjustment Factors'!$B$7:$B$25,'Adjustment Factors'!$D$7:$D$25),IF(C580="H",LOOKUP(N580,'Adjustment Factors'!$B$7:$B$25,'Adjustment Factors'!$E$7:$E$25),"")),0))</f>
        <v/>
      </c>
      <c r="R580" s="31" t="str">
        <f t="shared" si="78"/>
        <v/>
      </c>
      <c r="S580" s="32" t="str">
        <f t="shared" si="73"/>
        <v/>
      </c>
      <c r="T580" s="31" t="str">
        <f t="shared" si="79"/>
        <v/>
      </c>
    </row>
    <row r="581" spans="1:20" x14ac:dyDescent="0.25">
      <c r="A581" s="27"/>
      <c r="B581" s="28"/>
      <c r="C581" s="28"/>
      <c r="D581" s="29"/>
      <c r="E581" s="30"/>
      <c r="F581" s="30"/>
      <c r="G581" s="29"/>
      <c r="H581" s="27"/>
      <c r="I581" s="27"/>
      <c r="J581" s="27"/>
      <c r="K581" s="27"/>
      <c r="L581" s="31" t="str">
        <f t="shared" si="74"/>
        <v/>
      </c>
      <c r="M581" s="31" t="str">
        <f t="shared" si="75"/>
        <v/>
      </c>
      <c r="N581" s="31" t="str">
        <f t="shared" si="76"/>
        <v/>
      </c>
      <c r="O581" s="32" t="str">
        <f>IF(AND(A581="",B581=""), "",IF(I581&gt;0, I581+LOOKUP(N581,'Adjustment Factors'!$B$7:$B$25,'Adjustment Factors'!$C$7:$C$25),IF(OR(C581="B", C581= "S"), 'Adjustment Factors'!$C$28,IF(C581="H", 'Adjustment Factors'!$C$29,"Sex Req'd"))))</f>
        <v/>
      </c>
      <c r="P581" s="31" t="str">
        <f t="shared" si="77"/>
        <v/>
      </c>
      <c r="Q581" s="32" t="str">
        <f>IF(OR(AND(A581="",B581=""),C581="",J581="" ), "",ROUND((((J581-(IF(I581&gt;0, I581,IF(OR(C581="B", C581= "S"), 'Adjustment Factors'!$C$28,IF(C581="H", 'Adjustment Factors'!$C$29,"Sex Req'd")))))/L581)*205)+IF(I581&gt;0, I581,IF(OR(C581="B", C581= "S"), 'Adjustment Factors'!$C$28,IF(C581="H", 'Adjustment Factors'!$C$29,"Sex Req'd")))+IF(OR(C581="B",C581="S"),LOOKUP(N581,'Adjustment Factors'!$B$7:$B$25,'Adjustment Factors'!$D$7:$D$25),IF(C581="H",LOOKUP(N581,'Adjustment Factors'!$B$7:$B$25,'Adjustment Factors'!$E$7:$E$25),"")),0))</f>
        <v/>
      </c>
      <c r="R581" s="31" t="str">
        <f t="shared" si="78"/>
        <v/>
      </c>
      <c r="S581" s="32" t="str">
        <f t="shared" si="73"/>
        <v/>
      </c>
      <c r="T581" s="31" t="str">
        <f t="shared" si="79"/>
        <v/>
      </c>
    </row>
    <row r="582" spans="1:20" x14ac:dyDescent="0.25">
      <c r="A582" s="27"/>
      <c r="B582" s="28"/>
      <c r="C582" s="28"/>
      <c r="D582" s="29"/>
      <c r="E582" s="30"/>
      <c r="F582" s="30"/>
      <c r="G582" s="29"/>
      <c r="H582" s="27"/>
      <c r="I582" s="27"/>
      <c r="J582" s="27"/>
      <c r="K582" s="27"/>
      <c r="L582" s="31" t="str">
        <f t="shared" si="74"/>
        <v/>
      </c>
      <c r="M582" s="31" t="str">
        <f t="shared" si="75"/>
        <v/>
      </c>
      <c r="N582" s="31" t="str">
        <f t="shared" si="76"/>
        <v/>
      </c>
      <c r="O582" s="32" t="str">
        <f>IF(AND(A582="",B582=""), "",IF(I582&gt;0, I582+LOOKUP(N582,'Adjustment Factors'!$B$7:$B$25,'Adjustment Factors'!$C$7:$C$25),IF(OR(C582="B", C582= "S"), 'Adjustment Factors'!$C$28,IF(C582="H", 'Adjustment Factors'!$C$29,"Sex Req'd"))))</f>
        <v/>
      </c>
      <c r="P582" s="31" t="str">
        <f t="shared" si="77"/>
        <v/>
      </c>
      <c r="Q582" s="32" t="str">
        <f>IF(OR(AND(A582="",B582=""),C582="",J582="" ), "",ROUND((((J582-(IF(I582&gt;0, I582,IF(OR(C582="B", C582= "S"), 'Adjustment Factors'!$C$28,IF(C582="H", 'Adjustment Factors'!$C$29,"Sex Req'd")))))/L582)*205)+IF(I582&gt;0, I582,IF(OR(C582="B", C582= "S"), 'Adjustment Factors'!$C$28,IF(C582="H", 'Adjustment Factors'!$C$29,"Sex Req'd")))+IF(OR(C582="B",C582="S"),LOOKUP(N582,'Adjustment Factors'!$B$7:$B$25,'Adjustment Factors'!$D$7:$D$25),IF(C582="H",LOOKUP(N582,'Adjustment Factors'!$B$7:$B$25,'Adjustment Factors'!$E$7:$E$25),"")),0))</f>
        <v/>
      </c>
      <c r="R582" s="31" t="str">
        <f t="shared" si="78"/>
        <v/>
      </c>
      <c r="S582" s="32" t="str">
        <f t="shared" si="73"/>
        <v/>
      </c>
      <c r="T582" s="31" t="str">
        <f t="shared" si="79"/>
        <v/>
      </c>
    </row>
    <row r="583" spans="1:20" x14ac:dyDescent="0.25">
      <c r="A583" s="27"/>
      <c r="B583" s="28"/>
      <c r="C583" s="28"/>
      <c r="D583" s="29"/>
      <c r="E583" s="30"/>
      <c r="F583" s="30"/>
      <c r="G583" s="29"/>
      <c r="H583" s="27"/>
      <c r="I583" s="27"/>
      <c r="J583" s="27"/>
      <c r="K583" s="27"/>
      <c r="L583" s="31" t="str">
        <f t="shared" si="74"/>
        <v/>
      </c>
      <c r="M583" s="31" t="str">
        <f t="shared" si="75"/>
        <v/>
      </c>
      <c r="N583" s="31" t="str">
        <f t="shared" si="76"/>
        <v/>
      </c>
      <c r="O583" s="32" t="str">
        <f>IF(AND(A583="",B583=""), "",IF(I583&gt;0, I583+LOOKUP(N583,'Adjustment Factors'!$B$7:$B$25,'Adjustment Factors'!$C$7:$C$25),IF(OR(C583="B", C583= "S"), 'Adjustment Factors'!$C$28,IF(C583="H", 'Adjustment Factors'!$C$29,"Sex Req'd"))))</f>
        <v/>
      </c>
      <c r="P583" s="31" t="str">
        <f t="shared" si="77"/>
        <v/>
      </c>
      <c r="Q583" s="32" t="str">
        <f>IF(OR(AND(A583="",B583=""),C583="",J583="" ), "",ROUND((((J583-(IF(I583&gt;0, I583,IF(OR(C583="B", C583= "S"), 'Adjustment Factors'!$C$28,IF(C583="H", 'Adjustment Factors'!$C$29,"Sex Req'd")))))/L583)*205)+IF(I583&gt;0, I583,IF(OR(C583="B", C583= "S"), 'Adjustment Factors'!$C$28,IF(C583="H", 'Adjustment Factors'!$C$29,"Sex Req'd")))+IF(OR(C583="B",C583="S"),LOOKUP(N583,'Adjustment Factors'!$B$7:$B$25,'Adjustment Factors'!$D$7:$D$25),IF(C583="H",LOOKUP(N583,'Adjustment Factors'!$B$7:$B$25,'Adjustment Factors'!$E$7:$E$25),"")),0))</f>
        <v/>
      </c>
      <c r="R583" s="31" t="str">
        <f t="shared" si="78"/>
        <v/>
      </c>
      <c r="S583" s="32" t="str">
        <f t="shared" si="73"/>
        <v/>
      </c>
      <c r="T583" s="31" t="str">
        <f t="shared" si="79"/>
        <v/>
      </c>
    </row>
    <row r="584" spans="1:20" x14ac:dyDescent="0.25">
      <c r="A584" s="27"/>
      <c r="B584" s="28"/>
      <c r="C584" s="28"/>
      <c r="D584" s="29"/>
      <c r="E584" s="30"/>
      <c r="F584" s="30"/>
      <c r="G584" s="29"/>
      <c r="H584" s="27"/>
      <c r="I584" s="27"/>
      <c r="J584" s="27"/>
      <c r="K584" s="27"/>
      <c r="L584" s="31" t="str">
        <f t="shared" si="74"/>
        <v/>
      </c>
      <c r="M584" s="31" t="str">
        <f t="shared" si="75"/>
        <v/>
      </c>
      <c r="N584" s="31" t="str">
        <f t="shared" si="76"/>
        <v/>
      </c>
      <c r="O584" s="32" t="str">
        <f>IF(AND(A584="",B584=""), "",IF(I584&gt;0, I584+LOOKUP(N584,'Adjustment Factors'!$B$7:$B$25,'Adjustment Factors'!$C$7:$C$25),IF(OR(C584="B", C584= "S"), 'Adjustment Factors'!$C$28,IF(C584="H", 'Adjustment Factors'!$C$29,"Sex Req'd"))))</f>
        <v/>
      </c>
      <c r="P584" s="31" t="str">
        <f t="shared" si="77"/>
        <v/>
      </c>
      <c r="Q584" s="32" t="str">
        <f>IF(OR(AND(A584="",B584=""),C584="",J584="" ), "",ROUND((((J584-(IF(I584&gt;0, I584,IF(OR(C584="B", C584= "S"), 'Adjustment Factors'!$C$28,IF(C584="H", 'Adjustment Factors'!$C$29,"Sex Req'd")))))/L584)*205)+IF(I584&gt;0, I584,IF(OR(C584="B", C584= "S"), 'Adjustment Factors'!$C$28,IF(C584="H", 'Adjustment Factors'!$C$29,"Sex Req'd")))+IF(OR(C584="B",C584="S"),LOOKUP(N584,'Adjustment Factors'!$B$7:$B$25,'Adjustment Factors'!$D$7:$D$25),IF(C584="H",LOOKUP(N584,'Adjustment Factors'!$B$7:$B$25,'Adjustment Factors'!$E$7:$E$25),"")),0))</f>
        <v/>
      </c>
      <c r="R584" s="31" t="str">
        <f t="shared" si="78"/>
        <v/>
      </c>
      <c r="S584" s="32" t="str">
        <f t="shared" si="73"/>
        <v/>
      </c>
      <c r="T584" s="31" t="str">
        <f t="shared" si="79"/>
        <v/>
      </c>
    </row>
    <row r="585" spans="1:20" x14ac:dyDescent="0.25">
      <c r="A585" s="27"/>
      <c r="B585" s="28"/>
      <c r="C585" s="28"/>
      <c r="D585" s="29"/>
      <c r="E585" s="30"/>
      <c r="F585" s="30"/>
      <c r="G585" s="29"/>
      <c r="H585" s="27"/>
      <c r="I585" s="27"/>
      <c r="J585" s="27"/>
      <c r="K585" s="27"/>
      <c r="L585" s="31" t="str">
        <f t="shared" si="74"/>
        <v/>
      </c>
      <c r="M585" s="31" t="str">
        <f t="shared" si="75"/>
        <v/>
      </c>
      <c r="N585" s="31" t="str">
        <f t="shared" si="76"/>
        <v/>
      </c>
      <c r="O585" s="32" t="str">
        <f>IF(AND(A585="",B585=""), "",IF(I585&gt;0, I585+LOOKUP(N585,'Adjustment Factors'!$B$7:$B$25,'Adjustment Factors'!$C$7:$C$25),IF(OR(C585="B", C585= "S"), 'Adjustment Factors'!$C$28,IF(C585="H", 'Adjustment Factors'!$C$29,"Sex Req'd"))))</f>
        <v/>
      </c>
      <c r="P585" s="31" t="str">
        <f t="shared" si="77"/>
        <v/>
      </c>
      <c r="Q585" s="32" t="str">
        <f>IF(OR(AND(A585="",B585=""),C585="",J585="" ), "",ROUND((((J585-(IF(I585&gt;0, I585,IF(OR(C585="B", C585= "S"), 'Adjustment Factors'!$C$28,IF(C585="H", 'Adjustment Factors'!$C$29,"Sex Req'd")))))/L585)*205)+IF(I585&gt;0, I585,IF(OR(C585="B", C585= "S"), 'Adjustment Factors'!$C$28,IF(C585="H", 'Adjustment Factors'!$C$29,"Sex Req'd")))+IF(OR(C585="B",C585="S"),LOOKUP(N585,'Adjustment Factors'!$B$7:$B$25,'Adjustment Factors'!$D$7:$D$25),IF(C585="H",LOOKUP(N585,'Adjustment Factors'!$B$7:$B$25,'Adjustment Factors'!$E$7:$E$25),"")),0))</f>
        <v/>
      </c>
      <c r="R585" s="31" t="str">
        <f t="shared" si="78"/>
        <v/>
      </c>
      <c r="S585" s="32" t="str">
        <f t="shared" si="73"/>
        <v/>
      </c>
      <c r="T585" s="31" t="str">
        <f t="shared" si="79"/>
        <v/>
      </c>
    </row>
    <row r="586" spans="1:20" x14ac:dyDescent="0.25">
      <c r="A586" s="27"/>
      <c r="B586" s="28"/>
      <c r="C586" s="28"/>
      <c r="D586" s="29"/>
      <c r="E586" s="30"/>
      <c r="F586" s="30"/>
      <c r="G586" s="29"/>
      <c r="H586" s="27"/>
      <c r="I586" s="27"/>
      <c r="J586" s="27"/>
      <c r="K586" s="27"/>
      <c r="L586" s="31" t="str">
        <f t="shared" si="74"/>
        <v/>
      </c>
      <c r="M586" s="31" t="str">
        <f t="shared" si="75"/>
        <v/>
      </c>
      <c r="N586" s="31" t="str">
        <f t="shared" si="76"/>
        <v/>
      </c>
      <c r="O586" s="32" t="str">
        <f>IF(AND(A586="",B586=""), "",IF(I586&gt;0, I586+LOOKUP(N586,'Adjustment Factors'!$B$7:$B$25,'Adjustment Factors'!$C$7:$C$25),IF(OR(C586="B", C586= "S"), 'Adjustment Factors'!$C$28,IF(C586="H", 'Adjustment Factors'!$C$29,"Sex Req'd"))))</f>
        <v/>
      </c>
      <c r="P586" s="31" t="str">
        <f t="shared" si="77"/>
        <v/>
      </c>
      <c r="Q586" s="32" t="str">
        <f>IF(OR(AND(A586="",B586=""),C586="",J586="" ), "",ROUND((((J586-(IF(I586&gt;0, I586,IF(OR(C586="B", C586= "S"), 'Adjustment Factors'!$C$28,IF(C586="H", 'Adjustment Factors'!$C$29,"Sex Req'd")))))/L586)*205)+IF(I586&gt;0, I586,IF(OR(C586="B", C586= "S"), 'Adjustment Factors'!$C$28,IF(C586="H", 'Adjustment Factors'!$C$29,"Sex Req'd")))+IF(OR(C586="B",C586="S"),LOOKUP(N586,'Adjustment Factors'!$B$7:$B$25,'Adjustment Factors'!$D$7:$D$25),IF(C586="H",LOOKUP(N586,'Adjustment Factors'!$B$7:$B$25,'Adjustment Factors'!$E$7:$E$25),"")),0))</f>
        <v/>
      </c>
      <c r="R586" s="31" t="str">
        <f t="shared" si="78"/>
        <v/>
      </c>
      <c r="S586" s="32" t="str">
        <f t="shared" si="73"/>
        <v/>
      </c>
      <c r="T586" s="31" t="str">
        <f t="shared" si="79"/>
        <v/>
      </c>
    </row>
    <row r="587" spans="1:20" x14ac:dyDescent="0.25">
      <c r="A587" s="27"/>
      <c r="B587" s="28"/>
      <c r="C587" s="28"/>
      <c r="D587" s="29"/>
      <c r="E587" s="30"/>
      <c r="F587" s="30"/>
      <c r="G587" s="29"/>
      <c r="H587" s="27"/>
      <c r="I587" s="27"/>
      <c r="J587" s="27"/>
      <c r="K587" s="27"/>
      <c r="L587" s="31" t="str">
        <f t="shared" si="74"/>
        <v/>
      </c>
      <c r="M587" s="31" t="str">
        <f t="shared" si="75"/>
        <v/>
      </c>
      <c r="N587" s="31" t="str">
        <f t="shared" si="76"/>
        <v/>
      </c>
      <c r="O587" s="32" t="str">
        <f>IF(AND(A587="",B587=""), "",IF(I587&gt;0, I587+LOOKUP(N587,'Adjustment Factors'!$B$7:$B$25,'Adjustment Factors'!$C$7:$C$25),IF(OR(C587="B", C587= "S"), 'Adjustment Factors'!$C$28,IF(C587="H", 'Adjustment Factors'!$C$29,"Sex Req'd"))))</f>
        <v/>
      </c>
      <c r="P587" s="31" t="str">
        <f t="shared" si="77"/>
        <v/>
      </c>
      <c r="Q587" s="32" t="str">
        <f>IF(OR(AND(A587="",B587=""),C587="",J587="" ), "",ROUND((((J587-(IF(I587&gt;0, I587,IF(OR(C587="B", C587= "S"), 'Adjustment Factors'!$C$28,IF(C587="H", 'Adjustment Factors'!$C$29,"Sex Req'd")))))/L587)*205)+IF(I587&gt;0, I587,IF(OR(C587="B", C587= "S"), 'Adjustment Factors'!$C$28,IF(C587="H", 'Adjustment Factors'!$C$29,"Sex Req'd")))+IF(OR(C587="B",C587="S"),LOOKUP(N587,'Adjustment Factors'!$B$7:$B$25,'Adjustment Factors'!$D$7:$D$25),IF(C587="H",LOOKUP(N587,'Adjustment Factors'!$B$7:$B$25,'Adjustment Factors'!$E$7:$E$25),"")),0))</f>
        <v/>
      </c>
      <c r="R587" s="31" t="str">
        <f t="shared" si="78"/>
        <v/>
      </c>
      <c r="S587" s="32" t="str">
        <f t="shared" si="73"/>
        <v/>
      </c>
      <c r="T587" s="31" t="str">
        <f t="shared" si="79"/>
        <v/>
      </c>
    </row>
    <row r="588" spans="1:20" x14ac:dyDescent="0.25">
      <c r="A588" s="27"/>
      <c r="B588" s="28"/>
      <c r="C588" s="28"/>
      <c r="D588" s="29"/>
      <c r="E588" s="30"/>
      <c r="F588" s="30"/>
      <c r="G588" s="29"/>
      <c r="H588" s="27"/>
      <c r="I588" s="27"/>
      <c r="J588" s="27"/>
      <c r="K588" s="27"/>
      <c r="L588" s="31" t="str">
        <f t="shared" si="74"/>
        <v/>
      </c>
      <c r="M588" s="31" t="str">
        <f t="shared" si="75"/>
        <v/>
      </c>
      <c r="N588" s="31" t="str">
        <f t="shared" si="76"/>
        <v/>
      </c>
      <c r="O588" s="32" t="str">
        <f>IF(AND(A588="",B588=""), "",IF(I588&gt;0, I588+LOOKUP(N588,'Adjustment Factors'!$B$7:$B$25,'Adjustment Factors'!$C$7:$C$25),IF(OR(C588="B", C588= "S"), 'Adjustment Factors'!$C$28,IF(C588="H", 'Adjustment Factors'!$C$29,"Sex Req'd"))))</f>
        <v/>
      </c>
      <c r="P588" s="31" t="str">
        <f t="shared" si="77"/>
        <v/>
      </c>
      <c r="Q588" s="32" t="str">
        <f>IF(OR(AND(A588="",B588=""),C588="",J588="" ), "",ROUND((((J588-(IF(I588&gt;0, I588,IF(OR(C588="B", C588= "S"), 'Adjustment Factors'!$C$28,IF(C588="H", 'Adjustment Factors'!$C$29,"Sex Req'd")))))/L588)*205)+IF(I588&gt;0, I588,IF(OR(C588="B", C588= "S"), 'Adjustment Factors'!$C$28,IF(C588="H", 'Adjustment Factors'!$C$29,"Sex Req'd")))+IF(OR(C588="B",C588="S"),LOOKUP(N588,'Adjustment Factors'!$B$7:$B$25,'Adjustment Factors'!$D$7:$D$25),IF(C588="H",LOOKUP(N588,'Adjustment Factors'!$B$7:$B$25,'Adjustment Factors'!$E$7:$E$25),"")),0))</f>
        <v/>
      </c>
      <c r="R588" s="31" t="str">
        <f t="shared" si="78"/>
        <v/>
      </c>
      <c r="S588" s="32" t="str">
        <f t="shared" si="73"/>
        <v/>
      </c>
      <c r="T588" s="31" t="str">
        <f t="shared" si="79"/>
        <v/>
      </c>
    </row>
    <row r="589" spans="1:20" x14ac:dyDescent="0.25">
      <c r="A589" s="27"/>
      <c r="B589" s="28"/>
      <c r="C589" s="28"/>
      <c r="D589" s="29"/>
      <c r="E589" s="30"/>
      <c r="F589" s="30"/>
      <c r="G589" s="29"/>
      <c r="H589" s="27"/>
      <c r="I589" s="27"/>
      <c r="J589" s="27"/>
      <c r="K589" s="27"/>
      <c r="L589" s="31" t="str">
        <f t="shared" si="74"/>
        <v/>
      </c>
      <c r="M589" s="31" t="str">
        <f t="shared" si="75"/>
        <v/>
      </c>
      <c r="N589" s="31" t="str">
        <f t="shared" si="76"/>
        <v/>
      </c>
      <c r="O589" s="32" t="str">
        <f>IF(AND(A589="",B589=""), "",IF(I589&gt;0, I589+LOOKUP(N589,'Adjustment Factors'!$B$7:$B$25,'Adjustment Factors'!$C$7:$C$25),IF(OR(C589="B", C589= "S"), 'Adjustment Factors'!$C$28,IF(C589="H", 'Adjustment Factors'!$C$29,"Sex Req'd"))))</f>
        <v/>
      </c>
      <c r="P589" s="31" t="str">
        <f t="shared" si="77"/>
        <v/>
      </c>
      <c r="Q589" s="32" t="str">
        <f>IF(OR(AND(A589="",B589=""),C589="",J589="" ), "",ROUND((((J589-(IF(I589&gt;0, I589,IF(OR(C589="B", C589= "S"), 'Adjustment Factors'!$C$28,IF(C589="H", 'Adjustment Factors'!$C$29,"Sex Req'd")))))/L589)*205)+IF(I589&gt;0, I589,IF(OR(C589="B", C589= "S"), 'Adjustment Factors'!$C$28,IF(C589="H", 'Adjustment Factors'!$C$29,"Sex Req'd")))+IF(OR(C589="B",C589="S"),LOOKUP(N589,'Adjustment Factors'!$B$7:$B$25,'Adjustment Factors'!$D$7:$D$25),IF(C589="H",LOOKUP(N589,'Adjustment Factors'!$B$7:$B$25,'Adjustment Factors'!$E$7:$E$25),"")),0))</f>
        <v/>
      </c>
      <c r="R589" s="31" t="str">
        <f t="shared" si="78"/>
        <v/>
      </c>
      <c r="S589" s="32" t="str">
        <f t="shared" si="73"/>
        <v/>
      </c>
      <c r="T589" s="31" t="str">
        <f t="shared" si="79"/>
        <v/>
      </c>
    </row>
    <row r="590" spans="1:20" x14ac:dyDescent="0.25">
      <c r="A590" s="27"/>
      <c r="B590" s="28"/>
      <c r="C590" s="28"/>
      <c r="D590" s="29"/>
      <c r="E590" s="30"/>
      <c r="F590" s="30"/>
      <c r="G590" s="29"/>
      <c r="H590" s="27"/>
      <c r="I590" s="27"/>
      <c r="J590" s="27"/>
      <c r="K590" s="27"/>
      <c r="L590" s="31" t="str">
        <f t="shared" si="74"/>
        <v/>
      </c>
      <c r="M590" s="31" t="str">
        <f t="shared" si="75"/>
        <v/>
      </c>
      <c r="N590" s="31" t="str">
        <f t="shared" si="76"/>
        <v/>
      </c>
      <c r="O590" s="32" t="str">
        <f>IF(AND(A590="",B590=""), "",IF(I590&gt;0, I590+LOOKUP(N590,'Adjustment Factors'!$B$7:$B$25,'Adjustment Factors'!$C$7:$C$25),IF(OR(C590="B", C590= "S"), 'Adjustment Factors'!$C$28,IF(C590="H", 'Adjustment Factors'!$C$29,"Sex Req'd"))))</f>
        <v/>
      </c>
      <c r="P590" s="31" t="str">
        <f t="shared" si="77"/>
        <v/>
      </c>
      <c r="Q590" s="32" t="str">
        <f>IF(OR(AND(A590="",B590=""),C590="",J590="" ), "",ROUND((((J590-(IF(I590&gt;0, I590,IF(OR(C590="B", C590= "S"), 'Adjustment Factors'!$C$28,IF(C590="H", 'Adjustment Factors'!$C$29,"Sex Req'd")))))/L590)*205)+IF(I590&gt;0, I590,IF(OR(C590="B", C590= "S"), 'Adjustment Factors'!$C$28,IF(C590="H", 'Adjustment Factors'!$C$29,"Sex Req'd")))+IF(OR(C590="B",C590="S"),LOOKUP(N590,'Adjustment Factors'!$B$7:$B$25,'Adjustment Factors'!$D$7:$D$25),IF(C590="H",LOOKUP(N590,'Adjustment Factors'!$B$7:$B$25,'Adjustment Factors'!$E$7:$E$25),"")),0))</f>
        <v/>
      </c>
      <c r="R590" s="31" t="str">
        <f t="shared" si="78"/>
        <v/>
      </c>
      <c r="S590" s="32" t="str">
        <f t="shared" si="73"/>
        <v/>
      </c>
      <c r="T590" s="31" t="str">
        <f t="shared" si="79"/>
        <v/>
      </c>
    </row>
    <row r="591" spans="1:20" x14ac:dyDescent="0.25">
      <c r="A591" s="27"/>
      <c r="B591" s="28"/>
      <c r="C591" s="28"/>
      <c r="D591" s="29"/>
      <c r="E591" s="30"/>
      <c r="F591" s="30"/>
      <c r="G591" s="29"/>
      <c r="H591" s="27"/>
      <c r="I591" s="27"/>
      <c r="J591" s="27"/>
      <c r="K591" s="27"/>
      <c r="L591" s="31" t="str">
        <f t="shared" si="74"/>
        <v/>
      </c>
      <c r="M591" s="31" t="str">
        <f t="shared" si="75"/>
        <v/>
      </c>
      <c r="N591" s="31" t="str">
        <f t="shared" si="76"/>
        <v/>
      </c>
      <c r="O591" s="32" t="str">
        <f>IF(AND(A591="",B591=""), "",IF(I591&gt;0, I591+LOOKUP(N591,'Adjustment Factors'!$B$7:$B$25,'Adjustment Factors'!$C$7:$C$25),IF(OR(C591="B", C591= "S"), 'Adjustment Factors'!$C$28,IF(C591="H", 'Adjustment Factors'!$C$29,"Sex Req'd"))))</f>
        <v/>
      </c>
      <c r="P591" s="31" t="str">
        <f t="shared" si="77"/>
        <v/>
      </c>
      <c r="Q591" s="32" t="str">
        <f>IF(OR(AND(A591="",B591=""),C591="",J591="" ), "",ROUND((((J591-(IF(I591&gt;0, I591,IF(OR(C591="B", C591= "S"), 'Adjustment Factors'!$C$28,IF(C591="H", 'Adjustment Factors'!$C$29,"Sex Req'd")))))/L591)*205)+IF(I591&gt;0, I591,IF(OR(C591="B", C591= "S"), 'Adjustment Factors'!$C$28,IF(C591="H", 'Adjustment Factors'!$C$29,"Sex Req'd")))+IF(OR(C591="B",C591="S"),LOOKUP(N591,'Adjustment Factors'!$B$7:$B$25,'Adjustment Factors'!$D$7:$D$25),IF(C591="H",LOOKUP(N591,'Adjustment Factors'!$B$7:$B$25,'Adjustment Factors'!$E$7:$E$25),"")),0))</f>
        <v/>
      </c>
      <c r="R591" s="31" t="str">
        <f t="shared" si="78"/>
        <v/>
      </c>
      <c r="S591" s="32" t="str">
        <f t="shared" si="73"/>
        <v/>
      </c>
      <c r="T591" s="31" t="str">
        <f t="shared" si="79"/>
        <v/>
      </c>
    </row>
    <row r="592" spans="1:20" x14ac:dyDescent="0.25">
      <c r="A592" s="27"/>
      <c r="B592" s="28"/>
      <c r="C592" s="28"/>
      <c r="D592" s="29"/>
      <c r="E592" s="30"/>
      <c r="F592" s="30"/>
      <c r="G592" s="29"/>
      <c r="H592" s="27"/>
      <c r="I592" s="27"/>
      <c r="J592" s="27"/>
      <c r="K592" s="27"/>
      <c r="L592" s="31" t="str">
        <f t="shared" si="74"/>
        <v/>
      </c>
      <c r="M592" s="31" t="str">
        <f t="shared" si="75"/>
        <v/>
      </c>
      <c r="N592" s="31" t="str">
        <f t="shared" si="76"/>
        <v/>
      </c>
      <c r="O592" s="32" t="str">
        <f>IF(AND(A592="",B592=""), "",IF(I592&gt;0, I592+LOOKUP(N592,'Adjustment Factors'!$B$7:$B$25,'Adjustment Factors'!$C$7:$C$25),IF(OR(C592="B", C592= "S"), 'Adjustment Factors'!$C$28,IF(C592="H", 'Adjustment Factors'!$C$29,"Sex Req'd"))))</f>
        <v/>
      </c>
      <c r="P592" s="31" t="str">
        <f t="shared" si="77"/>
        <v/>
      </c>
      <c r="Q592" s="32" t="str">
        <f>IF(OR(AND(A592="",B592=""),C592="",J592="" ), "",ROUND((((J592-(IF(I592&gt;0, I592,IF(OR(C592="B", C592= "S"), 'Adjustment Factors'!$C$28,IF(C592="H", 'Adjustment Factors'!$C$29,"Sex Req'd")))))/L592)*205)+IF(I592&gt;0, I592,IF(OR(C592="B", C592= "S"), 'Adjustment Factors'!$C$28,IF(C592="H", 'Adjustment Factors'!$C$29,"Sex Req'd")))+IF(OR(C592="B",C592="S"),LOOKUP(N592,'Adjustment Factors'!$B$7:$B$25,'Adjustment Factors'!$D$7:$D$25),IF(C592="H",LOOKUP(N592,'Adjustment Factors'!$B$7:$B$25,'Adjustment Factors'!$E$7:$E$25),"")),0))</f>
        <v/>
      </c>
      <c r="R592" s="31" t="str">
        <f t="shared" si="78"/>
        <v/>
      </c>
      <c r="S592" s="32" t="str">
        <f t="shared" si="73"/>
        <v/>
      </c>
      <c r="T592" s="31" t="str">
        <f t="shared" si="79"/>
        <v/>
      </c>
    </row>
    <row r="593" spans="1:20" x14ac:dyDescent="0.25">
      <c r="A593" s="27"/>
      <c r="B593" s="28"/>
      <c r="C593" s="28"/>
      <c r="D593" s="29"/>
      <c r="E593" s="30"/>
      <c r="F593" s="30"/>
      <c r="G593" s="29"/>
      <c r="H593" s="27"/>
      <c r="I593" s="27"/>
      <c r="J593" s="27"/>
      <c r="K593" s="27"/>
      <c r="L593" s="31" t="str">
        <f t="shared" si="74"/>
        <v/>
      </c>
      <c r="M593" s="31" t="str">
        <f t="shared" si="75"/>
        <v/>
      </c>
      <c r="N593" s="31" t="str">
        <f t="shared" si="76"/>
        <v/>
      </c>
      <c r="O593" s="32" t="str">
        <f>IF(AND(A593="",B593=""), "",IF(I593&gt;0, I593+LOOKUP(N593,'Adjustment Factors'!$B$7:$B$25,'Adjustment Factors'!$C$7:$C$25),IF(OR(C593="B", C593= "S"), 'Adjustment Factors'!$C$28,IF(C593="H", 'Adjustment Factors'!$C$29,"Sex Req'd"))))</f>
        <v/>
      </c>
      <c r="P593" s="31" t="str">
        <f t="shared" si="77"/>
        <v/>
      </c>
      <c r="Q593" s="32" t="str">
        <f>IF(OR(AND(A593="",B593=""),C593="",J593="" ), "",ROUND((((J593-(IF(I593&gt;0, I593,IF(OR(C593="B", C593= "S"), 'Adjustment Factors'!$C$28,IF(C593="H", 'Adjustment Factors'!$C$29,"Sex Req'd")))))/L593)*205)+IF(I593&gt;0, I593,IF(OR(C593="B", C593= "S"), 'Adjustment Factors'!$C$28,IF(C593="H", 'Adjustment Factors'!$C$29,"Sex Req'd")))+IF(OR(C593="B",C593="S"),LOOKUP(N593,'Adjustment Factors'!$B$7:$B$25,'Adjustment Factors'!$D$7:$D$25),IF(C593="H",LOOKUP(N593,'Adjustment Factors'!$B$7:$B$25,'Adjustment Factors'!$E$7:$E$25),"")),0))</f>
        <v/>
      </c>
      <c r="R593" s="31" t="str">
        <f t="shared" si="78"/>
        <v/>
      </c>
      <c r="S593" s="32" t="str">
        <f t="shared" si="73"/>
        <v/>
      </c>
      <c r="T593" s="31" t="str">
        <f t="shared" si="79"/>
        <v/>
      </c>
    </row>
    <row r="594" spans="1:20" x14ac:dyDescent="0.25">
      <c r="A594" s="27"/>
      <c r="B594" s="28"/>
      <c r="C594" s="28"/>
      <c r="D594" s="29"/>
      <c r="E594" s="30"/>
      <c r="F594" s="30"/>
      <c r="G594" s="29"/>
      <c r="H594" s="27"/>
      <c r="I594" s="27"/>
      <c r="J594" s="27"/>
      <c r="K594" s="27"/>
      <c r="L594" s="31" t="str">
        <f t="shared" si="74"/>
        <v/>
      </c>
      <c r="M594" s="31" t="str">
        <f t="shared" si="75"/>
        <v/>
      </c>
      <c r="N594" s="31" t="str">
        <f t="shared" si="76"/>
        <v/>
      </c>
      <c r="O594" s="32" t="str">
        <f>IF(AND(A594="",B594=""), "",IF(I594&gt;0, I594+LOOKUP(N594,'Adjustment Factors'!$B$7:$B$25,'Adjustment Factors'!$C$7:$C$25),IF(OR(C594="B", C594= "S"), 'Adjustment Factors'!$C$28,IF(C594="H", 'Adjustment Factors'!$C$29,"Sex Req'd"))))</f>
        <v/>
      </c>
      <c r="P594" s="31" t="str">
        <f t="shared" si="77"/>
        <v/>
      </c>
      <c r="Q594" s="32" t="str">
        <f>IF(OR(AND(A594="",B594=""),C594="",J594="" ), "",ROUND((((J594-(IF(I594&gt;0, I594,IF(OR(C594="B", C594= "S"), 'Adjustment Factors'!$C$28,IF(C594="H", 'Adjustment Factors'!$C$29,"Sex Req'd")))))/L594)*205)+IF(I594&gt;0, I594,IF(OR(C594="B", C594= "S"), 'Adjustment Factors'!$C$28,IF(C594="H", 'Adjustment Factors'!$C$29,"Sex Req'd")))+IF(OR(C594="B",C594="S"),LOOKUP(N594,'Adjustment Factors'!$B$7:$B$25,'Adjustment Factors'!$D$7:$D$25),IF(C594="H",LOOKUP(N594,'Adjustment Factors'!$B$7:$B$25,'Adjustment Factors'!$E$7:$E$25),"")),0))</f>
        <v/>
      </c>
      <c r="R594" s="31" t="str">
        <f t="shared" si="78"/>
        <v/>
      </c>
      <c r="S594" s="32" t="str">
        <f t="shared" si="73"/>
        <v/>
      </c>
      <c r="T594" s="31" t="str">
        <f t="shared" si="79"/>
        <v/>
      </c>
    </row>
    <row r="595" spans="1:20" x14ac:dyDescent="0.25">
      <c r="A595" s="27"/>
      <c r="B595" s="28"/>
      <c r="C595" s="28"/>
      <c r="D595" s="29"/>
      <c r="E595" s="30"/>
      <c r="F595" s="30"/>
      <c r="G595" s="29"/>
      <c r="H595" s="27"/>
      <c r="I595" s="27"/>
      <c r="J595" s="27"/>
      <c r="K595" s="27"/>
      <c r="L595" s="31" t="str">
        <f t="shared" si="74"/>
        <v/>
      </c>
      <c r="M595" s="31" t="str">
        <f t="shared" si="75"/>
        <v/>
      </c>
      <c r="N595" s="31" t="str">
        <f t="shared" si="76"/>
        <v/>
      </c>
      <c r="O595" s="32" t="str">
        <f>IF(AND(A595="",B595=""), "",IF(I595&gt;0, I595+LOOKUP(N595,'Adjustment Factors'!$B$7:$B$25,'Adjustment Factors'!$C$7:$C$25),IF(OR(C595="B", C595= "S"), 'Adjustment Factors'!$C$28,IF(C595="H", 'Adjustment Factors'!$C$29,"Sex Req'd"))))</f>
        <v/>
      </c>
      <c r="P595" s="31" t="str">
        <f t="shared" si="77"/>
        <v/>
      </c>
      <c r="Q595" s="32" t="str">
        <f>IF(OR(AND(A595="",B595=""),C595="",J595="" ), "",ROUND((((J595-(IF(I595&gt;0, I595,IF(OR(C595="B", C595= "S"), 'Adjustment Factors'!$C$28,IF(C595="H", 'Adjustment Factors'!$C$29,"Sex Req'd")))))/L595)*205)+IF(I595&gt;0, I595,IF(OR(C595="B", C595= "S"), 'Adjustment Factors'!$C$28,IF(C595="H", 'Adjustment Factors'!$C$29,"Sex Req'd")))+IF(OR(C595="B",C595="S"),LOOKUP(N595,'Adjustment Factors'!$B$7:$B$25,'Adjustment Factors'!$D$7:$D$25),IF(C595="H",LOOKUP(N595,'Adjustment Factors'!$B$7:$B$25,'Adjustment Factors'!$E$7:$E$25),"")),0))</f>
        <v/>
      </c>
      <c r="R595" s="31" t="str">
        <f t="shared" si="78"/>
        <v/>
      </c>
      <c r="S595" s="32" t="str">
        <f t="shared" si="73"/>
        <v/>
      </c>
      <c r="T595" s="31" t="str">
        <f t="shared" si="79"/>
        <v/>
      </c>
    </row>
    <row r="596" spans="1:20" x14ac:dyDescent="0.25">
      <c r="A596" s="27"/>
      <c r="B596" s="28"/>
      <c r="C596" s="28"/>
      <c r="D596" s="29"/>
      <c r="E596" s="30"/>
      <c r="F596" s="30"/>
      <c r="G596" s="29"/>
      <c r="H596" s="27"/>
      <c r="I596" s="27"/>
      <c r="J596" s="27"/>
      <c r="K596" s="27"/>
      <c r="L596" s="31" t="str">
        <f t="shared" si="74"/>
        <v/>
      </c>
      <c r="M596" s="31" t="str">
        <f t="shared" si="75"/>
        <v/>
      </c>
      <c r="N596" s="31" t="str">
        <f t="shared" si="76"/>
        <v/>
      </c>
      <c r="O596" s="32" t="str">
        <f>IF(AND(A596="",B596=""), "",IF(I596&gt;0, I596+LOOKUP(N596,'Adjustment Factors'!$B$7:$B$25,'Adjustment Factors'!$C$7:$C$25),IF(OR(C596="B", C596= "S"), 'Adjustment Factors'!$C$28,IF(C596="H", 'Adjustment Factors'!$C$29,"Sex Req'd"))))</f>
        <v/>
      </c>
      <c r="P596" s="31" t="str">
        <f t="shared" si="77"/>
        <v/>
      </c>
      <c r="Q596" s="32" t="str">
        <f>IF(OR(AND(A596="",B596=""),C596="",J596="" ), "",ROUND((((J596-(IF(I596&gt;0, I596,IF(OR(C596="B", C596= "S"), 'Adjustment Factors'!$C$28,IF(C596="H", 'Adjustment Factors'!$C$29,"Sex Req'd")))))/L596)*205)+IF(I596&gt;0, I596,IF(OR(C596="B", C596= "S"), 'Adjustment Factors'!$C$28,IF(C596="H", 'Adjustment Factors'!$C$29,"Sex Req'd")))+IF(OR(C596="B",C596="S"),LOOKUP(N596,'Adjustment Factors'!$B$7:$B$25,'Adjustment Factors'!$D$7:$D$25),IF(C596="H",LOOKUP(N596,'Adjustment Factors'!$B$7:$B$25,'Adjustment Factors'!$E$7:$E$25),"")),0))</f>
        <v/>
      </c>
      <c r="R596" s="31" t="str">
        <f t="shared" si="78"/>
        <v/>
      </c>
      <c r="S596" s="32" t="str">
        <f t="shared" si="73"/>
        <v/>
      </c>
      <c r="T596" s="31" t="str">
        <f t="shared" si="79"/>
        <v/>
      </c>
    </row>
    <row r="597" spans="1:20" x14ac:dyDescent="0.25">
      <c r="A597" s="27"/>
      <c r="B597" s="28"/>
      <c r="C597" s="28"/>
      <c r="D597" s="29"/>
      <c r="E597" s="30"/>
      <c r="F597" s="30"/>
      <c r="G597" s="29"/>
      <c r="H597" s="27"/>
      <c r="I597" s="27"/>
      <c r="J597" s="27"/>
      <c r="K597" s="27"/>
      <c r="L597" s="31" t="str">
        <f t="shared" si="74"/>
        <v/>
      </c>
      <c r="M597" s="31" t="str">
        <f t="shared" si="75"/>
        <v/>
      </c>
      <c r="N597" s="31" t="str">
        <f t="shared" si="76"/>
        <v/>
      </c>
      <c r="O597" s="32" t="str">
        <f>IF(AND(A597="",B597=""), "",IF(I597&gt;0, I597+LOOKUP(N597,'Adjustment Factors'!$B$7:$B$25,'Adjustment Factors'!$C$7:$C$25),IF(OR(C597="B", C597= "S"), 'Adjustment Factors'!$C$28,IF(C597="H", 'Adjustment Factors'!$C$29,"Sex Req'd"))))</f>
        <v/>
      </c>
      <c r="P597" s="31" t="str">
        <f t="shared" si="77"/>
        <v/>
      </c>
      <c r="Q597" s="32" t="str">
        <f>IF(OR(AND(A597="",B597=""),C597="",J597="" ), "",ROUND((((J597-(IF(I597&gt;0, I597,IF(OR(C597="B", C597= "S"), 'Adjustment Factors'!$C$28,IF(C597="H", 'Adjustment Factors'!$C$29,"Sex Req'd")))))/L597)*205)+IF(I597&gt;0, I597,IF(OR(C597="B", C597= "S"), 'Adjustment Factors'!$C$28,IF(C597="H", 'Adjustment Factors'!$C$29,"Sex Req'd")))+IF(OR(C597="B",C597="S"),LOOKUP(N597,'Adjustment Factors'!$B$7:$B$25,'Adjustment Factors'!$D$7:$D$25),IF(C597="H",LOOKUP(N597,'Adjustment Factors'!$B$7:$B$25,'Adjustment Factors'!$E$7:$E$25),"")),0))</f>
        <v/>
      </c>
      <c r="R597" s="31" t="str">
        <f t="shared" si="78"/>
        <v/>
      </c>
      <c r="S597" s="32" t="str">
        <f t="shared" si="73"/>
        <v/>
      </c>
      <c r="T597" s="31" t="str">
        <f t="shared" si="79"/>
        <v/>
      </c>
    </row>
    <row r="598" spans="1:20" x14ac:dyDescent="0.25">
      <c r="A598" s="27"/>
      <c r="B598" s="28"/>
      <c r="C598" s="28"/>
      <c r="D598" s="29"/>
      <c r="E598" s="30"/>
      <c r="F598" s="30"/>
      <c r="G598" s="29"/>
      <c r="H598" s="27"/>
      <c r="I598" s="27"/>
      <c r="J598" s="27"/>
      <c r="K598" s="27"/>
      <c r="L598" s="31" t="str">
        <f t="shared" si="74"/>
        <v/>
      </c>
      <c r="M598" s="31" t="str">
        <f t="shared" si="75"/>
        <v/>
      </c>
      <c r="N598" s="31" t="str">
        <f t="shared" si="76"/>
        <v/>
      </c>
      <c r="O598" s="32" t="str">
        <f>IF(AND(A598="",B598=""), "",IF(I598&gt;0, I598+LOOKUP(N598,'Adjustment Factors'!$B$7:$B$25,'Adjustment Factors'!$C$7:$C$25),IF(OR(C598="B", C598= "S"), 'Adjustment Factors'!$C$28,IF(C598="H", 'Adjustment Factors'!$C$29,"Sex Req'd"))))</f>
        <v/>
      </c>
      <c r="P598" s="31" t="str">
        <f t="shared" si="77"/>
        <v/>
      </c>
      <c r="Q598" s="32" t="str">
        <f>IF(OR(AND(A598="",B598=""),C598="",J598="" ), "",ROUND((((J598-(IF(I598&gt;0, I598,IF(OR(C598="B", C598= "S"), 'Adjustment Factors'!$C$28,IF(C598="H", 'Adjustment Factors'!$C$29,"Sex Req'd")))))/L598)*205)+IF(I598&gt;0, I598,IF(OR(C598="B", C598= "S"), 'Adjustment Factors'!$C$28,IF(C598="H", 'Adjustment Factors'!$C$29,"Sex Req'd")))+IF(OR(C598="B",C598="S"),LOOKUP(N598,'Adjustment Factors'!$B$7:$B$25,'Adjustment Factors'!$D$7:$D$25),IF(C598="H",LOOKUP(N598,'Adjustment Factors'!$B$7:$B$25,'Adjustment Factors'!$E$7:$E$25),"")),0))</f>
        <v/>
      </c>
      <c r="R598" s="31" t="str">
        <f t="shared" si="78"/>
        <v/>
      </c>
      <c r="S598" s="32" t="str">
        <f t="shared" si="73"/>
        <v/>
      </c>
      <c r="T598" s="31" t="str">
        <f t="shared" si="79"/>
        <v/>
      </c>
    </row>
    <row r="599" spans="1:20" x14ac:dyDescent="0.25">
      <c r="A599" s="27"/>
      <c r="B599" s="28"/>
      <c r="C599" s="28"/>
      <c r="D599" s="29"/>
      <c r="E599" s="30"/>
      <c r="F599" s="30"/>
      <c r="G599" s="29"/>
      <c r="H599" s="27"/>
      <c r="I599" s="27"/>
      <c r="J599" s="27"/>
      <c r="K599" s="27"/>
      <c r="L599" s="31" t="str">
        <f t="shared" si="74"/>
        <v/>
      </c>
      <c r="M599" s="31" t="str">
        <f t="shared" si="75"/>
        <v/>
      </c>
      <c r="N599" s="31" t="str">
        <f t="shared" si="76"/>
        <v/>
      </c>
      <c r="O599" s="32" t="str">
        <f>IF(AND(A599="",B599=""), "",IF(I599&gt;0, I599+LOOKUP(N599,'Adjustment Factors'!$B$7:$B$25,'Adjustment Factors'!$C$7:$C$25),IF(OR(C599="B", C599= "S"), 'Adjustment Factors'!$C$28,IF(C599="H", 'Adjustment Factors'!$C$29,"Sex Req'd"))))</f>
        <v/>
      </c>
      <c r="P599" s="31" t="str">
        <f t="shared" si="77"/>
        <v/>
      </c>
      <c r="Q599" s="32" t="str">
        <f>IF(OR(AND(A599="",B599=""),C599="",J599="" ), "",ROUND((((J599-(IF(I599&gt;0, I599,IF(OR(C599="B", C599= "S"), 'Adjustment Factors'!$C$28,IF(C599="H", 'Adjustment Factors'!$C$29,"Sex Req'd")))))/L599)*205)+IF(I599&gt;0, I599,IF(OR(C599="B", C599= "S"), 'Adjustment Factors'!$C$28,IF(C599="H", 'Adjustment Factors'!$C$29,"Sex Req'd")))+IF(OR(C599="B",C599="S"),LOOKUP(N599,'Adjustment Factors'!$B$7:$B$25,'Adjustment Factors'!$D$7:$D$25),IF(C599="H",LOOKUP(N599,'Adjustment Factors'!$B$7:$B$25,'Adjustment Factors'!$E$7:$E$25),"")),0))</f>
        <v/>
      </c>
      <c r="R599" s="31" t="str">
        <f t="shared" si="78"/>
        <v/>
      </c>
      <c r="S599" s="32" t="str">
        <f t="shared" ref="S599:S662" si="80">IF(OR(AND(A599="",B599=""),C599="",J599="", K599="" ), "",ROUND(((K599-J599)/($D$9-$D$8))*160+Q599,0))</f>
        <v/>
      </c>
      <c r="T599" s="31" t="str">
        <f t="shared" si="79"/>
        <v/>
      </c>
    </row>
    <row r="600" spans="1:20" x14ac:dyDescent="0.25">
      <c r="A600" s="27"/>
      <c r="B600" s="28"/>
      <c r="C600" s="28"/>
      <c r="D600" s="29"/>
      <c r="E600" s="30"/>
      <c r="F600" s="30"/>
      <c r="G600" s="29"/>
      <c r="H600" s="27"/>
      <c r="I600" s="27"/>
      <c r="J600" s="27"/>
      <c r="K600" s="27"/>
      <c r="L600" s="31" t="str">
        <f t="shared" si="74"/>
        <v/>
      </c>
      <c r="M600" s="31" t="str">
        <f t="shared" si="75"/>
        <v/>
      </c>
      <c r="N600" s="31" t="str">
        <f t="shared" si="76"/>
        <v/>
      </c>
      <c r="O600" s="32" t="str">
        <f>IF(AND(A600="",B600=""), "",IF(I600&gt;0, I600+LOOKUP(N600,'Adjustment Factors'!$B$7:$B$25,'Adjustment Factors'!$C$7:$C$25),IF(OR(C600="B", C600= "S"), 'Adjustment Factors'!$C$28,IF(C600="H", 'Adjustment Factors'!$C$29,"Sex Req'd"))))</f>
        <v/>
      </c>
      <c r="P600" s="31" t="str">
        <f t="shared" si="77"/>
        <v/>
      </c>
      <c r="Q600" s="32" t="str">
        <f>IF(OR(AND(A600="",B600=""),C600="",J600="" ), "",ROUND((((J600-(IF(I600&gt;0, I600,IF(OR(C600="B", C600= "S"), 'Adjustment Factors'!$C$28,IF(C600="H", 'Adjustment Factors'!$C$29,"Sex Req'd")))))/L600)*205)+IF(I600&gt;0, I600,IF(OR(C600="B", C600= "S"), 'Adjustment Factors'!$C$28,IF(C600="H", 'Adjustment Factors'!$C$29,"Sex Req'd")))+IF(OR(C600="B",C600="S"),LOOKUP(N600,'Adjustment Factors'!$B$7:$B$25,'Adjustment Factors'!$D$7:$D$25),IF(C600="H",LOOKUP(N600,'Adjustment Factors'!$B$7:$B$25,'Adjustment Factors'!$E$7:$E$25),"")),0))</f>
        <v/>
      </c>
      <c r="R600" s="31" t="str">
        <f t="shared" si="78"/>
        <v/>
      </c>
      <c r="S600" s="32" t="str">
        <f t="shared" si="80"/>
        <v/>
      </c>
      <c r="T600" s="31" t="str">
        <f t="shared" si="79"/>
        <v/>
      </c>
    </row>
    <row r="601" spans="1:20" x14ac:dyDescent="0.25">
      <c r="A601" s="27"/>
      <c r="B601" s="28"/>
      <c r="C601" s="28"/>
      <c r="D601" s="29"/>
      <c r="E601" s="30"/>
      <c r="F601" s="30"/>
      <c r="G601" s="29"/>
      <c r="H601" s="27"/>
      <c r="I601" s="27"/>
      <c r="J601" s="27"/>
      <c r="K601" s="27"/>
      <c r="L601" s="31" t="str">
        <f t="shared" si="74"/>
        <v/>
      </c>
      <c r="M601" s="31" t="str">
        <f t="shared" si="75"/>
        <v/>
      </c>
      <c r="N601" s="31" t="str">
        <f t="shared" si="76"/>
        <v/>
      </c>
      <c r="O601" s="32" t="str">
        <f>IF(AND(A601="",B601=""), "",IF(I601&gt;0, I601+LOOKUP(N601,'Adjustment Factors'!$B$7:$B$25,'Adjustment Factors'!$C$7:$C$25),IF(OR(C601="B", C601= "S"), 'Adjustment Factors'!$C$28,IF(C601="H", 'Adjustment Factors'!$C$29,"Sex Req'd"))))</f>
        <v/>
      </c>
      <c r="P601" s="31" t="str">
        <f t="shared" si="77"/>
        <v/>
      </c>
      <c r="Q601" s="32" t="str">
        <f>IF(OR(AND(A601="",B601=""),C601="",J601="" ), "",ROUND((((J601-(IF(I601&gt;0, I601,IF(OR(C601="B", C601= "S"), 'Adjustment Factors'!$C$28,IF(C601="H", 'Adjustment Factors'!$C$29,"Sex Req'd")))))/L601)*205)+IF(I601&gt;0, I601,IF(OR(C601="B", C601= "S"), 'Adjustment Factors'!$C$28,IF(C601="H", 'Adjustment Factors'!$C$29,"Sex Req'd")))+IF(OR(C601="B",C601="S"),LOOKUP(N601,'Adjustment Factors'!$B$7:$B$25,'Adjustment Factors'!$D$7:$D$25),IF(C601="H",LOOKUP(N601,'Adjustment Factors'!$B$7:$B$25,'Adjustment Factors'!$E$7:$E$25),"")),0))</f>
        <v/>
      </c>
      <c r="R601" s="31" t="str">
        <f t="shared" si="78"/>
        <v/>
      </c>
      <c r="S601" s="32" t="str">
        <f t="shared" si="80"/>
        <v/>
      </c>
      <c r="T601" s="31" t="str">
        <f t="shared" si="79"/>
        <v/>
      </c>
    </row>
    <row r="602" spans="1:20" x14ac:dyDescent="0.25">
      <c r="A602" s="27"/>
      <c r="B602" s="28"/>
      <c r="C602" s="28"/>
      <c r="D602" s="29"/>
      <c r="E602" s="30"/>
      <c r="F602" s="30"/>
      <c r="G602" s="29"/>
      <c r="H602" s="27"/>
      <c r="I602" s="27"/>
      <c r="J602" s="27"/>
      <c r="K602" s="27"/>
      <c r="L602" s="31" t="str">
        <f t="shared" si="74"/>
        <v/>
      </c>
      <c r="M602" s="31" t="str">
        <f t="shared" si="75"/>
        <v/>
      </c>
      <c r="N602" s="31" t="str">
        <f t="shared" si="76"/>
        <v/>
      </c>
      <c r="O602" s="32" t="str">
        <f>IF(AND(A602="",B602=""), "",IF(I602&gt;0, I602+LOOKUP(N602,'Adjustment Factors'!$B$7:$B$25,'Adjustment Factors'!$C$7:$C$25),IF(OR(C602="B", C602= "S"), 'Adjustment Factors'!$C$28,IF(C602="H", 'Adjustment Factors'!$C$29,"Sex Req'd"))))</f>
        <v/>
      </c>
      <c r="P602" s="31" t="str">
        <f t="shared" si="77"/>
        <v/>
      </c>
      <c r="Q602" s="32" t="str">
        <f>IF(OR(AND(A602="",B602=""),C602="",J602="" ), "",ROUND((((J602-(IF(I602&gt;0, I602,IF(OR(C602="B", C602= "S"), 'Adjustment Factors'!$C$28,IF(C602="H", 'Adjustment Factors'!$C$29,"Sex Req'd")))))/L602)*205)+IF(I602&gt;0, I602,IF(OR(C602="B", C602= "S"), 'Adjustment Factors'!$C$28,IF(C602="H", 'Adjustment Factors'!$C$29,"Sex Req'd")))+IF(OR(C602="B",C602="S"),LOOKUP(N602,'Adjustment Factors'!$B$7:$B$25,'Adjustment Factors'!$D$7:$D$25),IF(C602="H",LOOKUP(N602,'Adjustment Factors'!$B$7:$B$25,'Adjustment Factors'!$E$7:$E$25),"")),0))</f>
        <v/>
      </c>
      <c r="R602" s="31" t="str">
        <f t="shared" si="78"/>
        <v/>
      </c>
      <c r="S602" s="32" t="str">
        <f t="shared" si="80"/>
        <v/>
      </c>
      <c r="T602" s="31" t="str">
        <f t="shared" si="79"/>
        <v/>
      </c>
    </row>
    <row r="603" spans="1:20" x14ac:dyDescent="0.25">
      <c r="A603" s="27"/>
      <c r="B603" s="28"/>
      <c r="C603" s="28"/>
      <c r="D603" s="29"/>
      <c r="E603" s="30"/>
      <c r="F603" s="30"/>
      <c r="G603" s="29"/>
      <c r="H603" s="27"/>
      <c r="I603" s="27"/>
      <c r="J603" s="27"/>
      <c r="K603" s="27"/>
      <c r="L603" s="31" t="str">
        <f t="shared" si="74"/>
        <v/>
      </c>
      <c r="M603" s="31" t="str">
        <f t="shared" si="75"/>
        <v/>
      </c>
      <c r="N603" s="31" t="str">
        <f t="shared" si="76"/>
        <v/>
      </c>
      <c r="O603" s="32" t="str">
        <f>IF(AND(A603="",B603=""), "",IF(I603&gt;0, I603+LOOKUP(N603,'Adjustment Factors'!$B$7:$B$25,'Adjustment Factors'!$C$7:$C$25),IF(OR(C603="B", C603= "S"), 'Adjustment Factors'!$C$28,IF(C603="H", 'Adjustment Factors'!$C$29,"Sex Req'd"))))</f>
        <v/>
      </c>
      <c r="P603" s="31" t="str">
        <f t="shared" si="77"/>
        <v/>
      </c>
      <c r="Q603" s="32" t="str">
        <f>IF(OR(AND(A603="",B603=""),C603="",J603="" ), "",ROUND((((J603-(IF(I603&gt;0, I603,IF(OR(C603="B", C603= "S"), 'Adjustment Factors'!$C$28,IF(C603="H", 'Adjustment Factors'!$C$29,"Sex Req'd")))))/L603)*205)+IF(I603&gt;0, I603,IF(OR(C603="B", C603= "S"), 'Adjustment Factors'!$C$28,IF(C603="H", 'Adjustment Factors'!$C$29,"Sex Req'd")))+IF(OR(C603="B",C603="S"),LOOKUP(N603,'Adjustment Factors'!$B$7:$B$25,'Adjustment Factors'!$D$7:$D$25),IF(C603="H",LOOKUP(N603,'Adjustment Factors'!$B$7:$B$25,'Adjustment Factors'!$E$7:$E$25),"")),0))</f>
        <v/>
      </c>
      <c r="R603" s="31" t="str">
        <f t="shared" si="78"/>
        <v/>
      </c>
      <c r="S603" s="32" t="str">
        <f t="shared" si="80"/>
        <v/>
      </c>
      <c r="T603" s="31" t="str">
        <f t="shared" si="79"/>
        <v/>
      </c>
    </row>
    <row r="604" spans="1:20" x14ac:dyDescent="0.25">
      <c r="A604" s="27"/>
      <c r="B604" s="28"/>
      <c r="C604" s="28"/>
      <c r="D604" s="29"/>
      <c r="E604" s="30"/>
      <c r="F604" s="30"/>
      <c r="G604" s="29"/>
      <c r="H604" s="27"/>
      <c r="I604" s="27"/>
      <c r="J604" s="27"/>
      <c r="K604" s="27"/>
      <c r="L604" s="31" t="str">
        <f t="shared" si="74"/>
        <v/>
      </c>
      <c r="M604" s="31" t="str">
        <f t="shared" si="75"/>
        <v/>
      </c>
      <c r="N604" s="31" t="str">
        <f t="shared" si="76"/>
        <v/>
      </c>
      <c r="O604" s="32" t="str">
        <f>IF(AND(A604="",B604=""), "",IF(I604&gt;0, I604+LOOKUP(N604,'Adjustment Factors'!$B$7:$B$25,'Adjustment Factors'!$C$7:$C$25),IF(OR(C604="B", C604= "S"), 'Adjustment Factors'!$C$28,IF(C604="H", 'Adjustment Factors'!$C$29,"Sex Req'd"))))</f>
        <v/>
      </c>
      <c r="P604" s="31" t="str">
        <f t="shared" si="77"/>
        <v/>
      </c>
      <c r="Q604" s="32" t="str">
        <f>IF(OR(AND(A604="",B604=""),C604="",J604="" ), "",ROUND((((J604-(IF(I604&gt;0, I604,IF(OR(C604="B", C604= "S"), 'Adjustment Factors'!$C$28,IF(C604="H", 'Adjustment Factors'!$C$29,"Sex Req'd")))))/L604)*205)+IF(I604&gt;0, I604,IF(OR(C604="B", C604= "S"), 'Adjustment Factors'!$C$28,IF(C604="H", 'Adjustment Factors'!$C$29,"Sex Req'd")))+IF(OR(C604="B",C604="S"),LOOKUP(N604,'Adjustment Factors'!$B$7:$B$25,'Adjustment Factors'!$D$7:$D$25),IF(C604="H",LOOKUP(N604,'Adjustment Factors'!$B$7:$B$25,'Adjustment Factors'!$E$7:$E$25),"")),0))</f>
        <v/>
      </c>
      <c r="R604" s="31" t="str">
        <f t="shared" si="78"/>
        <v/>
      </c>
      <c r="S604" s="32" t="str">
        <f t="shared" si="80"/>
        <v/>
      </c>
      <c r="T604" s="31" t="str">
        <f t="shared" si="79"/>
        <v/>
      </c>
    </row>
    <row r="605" spans="1:20" x14ac:dyDescent="0.25">
      <c r="A605" s="27"/>
      <c r="B605" s="28"/>
      <c r="C605" s="28"/>
      <c r="D605" s="29"/>
      <c r="E605" s="30"/>
      <c r="F605" s="30"/>
      <c r="G605" s="29"/>
      <c r="H605" s="27"/>
      <c r="I605" s="27"/>
      <c r="J605" s="27"/>
      <c r="K605" s="27"/>
      <c r="L605" s="31" t="str">
        <f t="shared" si="74"/>
        <v/>
      </c>
      <c r="M605" s="31" t="str">
        <f t="shared" si="75"/>
        <v/>
      </c>
      <c r="N605" s="31" t="str">
        <f t="shared" si="76"/>
        <v/>
      </c>
      <c r="O605" s="32" t="str">
        <f>IF(AND(A605="",B605=""), "",IF(I605&gt;0, I605+LOOKUP(N605,'Adjustment Factors'!$B$7:$B$25,'Adjustment Factors'!$C$7:$C$25),IF(OR(C605="B", C605= "S"), 'Adjustment Factors'!$C$28,IF(C605="H", 'Adjustment Factors'!$C$29,"Sex Req'd"))))</f>
        <v/>
      </c>
      <c r="P605" s="31" t="str">
        <f t="shared" si="77"/>
        <v/>
      </c>
      <c r="Q605" s="32" t="str">
        <f>IF(OR(AND(A605="",B605=""),C605="",J605="" ), "",ROUND((((J605-(IF(I605&gt;0, I605,IF(OR(C605="B", C605= "S"), 'Adjustment Factors'!$C$28,IF(C605="H", 'Adjustment Factors'!$C$29,"Sex Req'd")))))/L605)*205)+IF(I605&gt;0, I605,IF(OR(C605="B", C605= "S"), 'Adjustment Factors'!$C$28,IF(C605="H", 'Adjustment Factors'!$C$29,"Sex Req'd")))+IF(OR(C605="B",C605="S"),LOOKUP(N605,'Adjustment Factors'!$B$7:$B$25,'Adjustment Factors'!$D$7:$D$25),IF(C605="H",LOOKUP(N605,'Adjustment Factors'!$B$7:$B$25,'Adjustment Factors'!$E$7:$E$25),"")),0))</f>
        <v/>
      </c>
      <c r="R605" s="31" t="str">
        <f t="shared" si="78"/>
        <v/>
      </c>
      <c r="S605" s="32" t="str">
        <f t="shared" si="80"/>
        <v/>
      </c>
      <c r="T605" s="31" t="str">
        <f t="shared" si="79"/>
        <v/>
      </c>
    </row>
    <row r="606" spans="1:20" x14ac:dyDescent="0.25">
      <c r="A606" s="27"/>
      <c r="B606" s="28"/>
      <c r="C606" s="28"/>
      <c r="D606" s="29"/>
      <c r="E606" s="30"/>
      <c r="F606" s="30"/>
      <c r="G606" s="29"/>
      <c r="H606" s="27"/>
      <c r="I606" s="27"/>
      <c r="J606" s="27"/>
      <c r="K606" s="27"/>
      <c r="L606" s="31" t="str">
        <f t="shared" si="74"/>
        <v/>
      </c>
      <c r="M606" s="31" t="str">
        <f t="shared" si="75"/>
        <v/>
      </c>
      <c r="N606" s="31" t="str">
        <f t="shared" si="76"/>
        <v/>
      </c>
      <c r="O606" s="32" t="str">
        <f>IF(AND(A606="",B606=""), "",IF(I606&gt;0, I606+LOOKUP(N606,'Adjustment Factors'!$B$7:$B$25,'Adjustment Factors'!$C$7:$C$25),IF(OR(C606="B", C606= "S"), 'Adjustment Factors'!$C$28,IF(C606="H", 'Adjustment Factors'!$C$29,"Sex Req'd"))))</f>
        <v/>
      </c>
      <c r="P606" s="31" t="str">
        <f t="shared" si="77"/>
        <v/>
      </c>
      <c r="Q606" s="32" t="str">
        <f>IF(OR(AND(A606="",B606=""),C606="",J606="" ), "",ROUND((((J606-(IF(I606&gt;0, I606,IF(OR(C606="B", C606= "S"), 'Adjustment Factors'!$C$28,IF(C606="H", 'Adjustment Factors'!$C$29,"Sex Req'd")))))/L606)*205)+IF(I606&gt;0, I606,IF(OR(C606="B", C606= "S"), 'Adjustment Factors'!$C$28,IF(C606="H", 'Adjustment Factors'!$C$29,"Sex Req'd")))+IF(OR(C606="B",C606="S"),LOOKUP(N606,'Adjustment Factors'!$B$7:$B$25,'Adjustment Factors'!$D$7:$D$25),IF(C606="H",LOOKUP(N606,'Adjustment Factors'!$B$7:$B$25,'Adjustment Factors'!$E$7:$E$25),"")),0))</f>
        <v/>
      </c>
      <c r="R606" s="31" t="str">
        <f t="shared" si="78"/>
        <v/>
      </c>
      <c r="S606" s="32" t="str">
        <f t="shared" si="80"/>
        <v/>
      </c>
      <c r="T606" s="31" t="str">
        <f t="shared" si="79"/>
        <v/>
      </c>
    </row>
    <row r="607" spans="1:20" x14ac:dyDescent="0.25">
      <c r="A607" s="27"/>
      <c r="B607" s="28"/>
      <c r="C607" s="28"/>
      <c r="D607" s="29"/>
      <c r="E607" s="30"/>
      <c r="F607" s="30"/>
      <c r="G607" s="29"/>
      <c r="H607" s="27"/>
      <c r="I607" s="27"/>
      <c r="J607" s="27"/>
      <c r="K607" s="27"/>
      <c r="L607" s="31" t="str">
        <f t="shared" si="74"/>
        <v/>
      </c>
      <c r="M607" s="31" t="str">
        <f t="shared" si="75"/>
        <v/>
      </c>
      <c r="N607" s="31" t="str">
        <f t="shared" si="76"/>
        <v/>
      </c>
      <c r="O607" s="32" t="str">
        <f>IF(AND(A607="",B607=""), "",IF(I607&gt;0, I607+LOOKUP(N607,'Adjustment Factors'!$B$7:$B$25,'Adjustment Factors'!$C$7:$C$25),IF(OR(C607="B", C607= "S"), 'Adjustment Factors'!$C$28,IF(C607="H", 'Adjustment Factors'!$C$29,"Sex Req'd"))))</f>
        <v/>
      </c>
      <c r="P607" s="31" t="str">
        <f t="shared" si="77"/>
        <v/>
      </c>
      <c r="Q607" s="32" t="str">
        <f>IF(OR(AND(A607="",B607=""),C607="",J607="" ), "",ROUND((((J607-(IF(I607&gt;0, I607,IF(OR(C607="B", C607= "S"), 'Adjustment Factors'!$C$28,IF(C607="H", 'Adjustment Factors'!$C$29,"Sex Req'd")))))/L607)*205)+IF(I607&gt;0, I607,IF(OR(C607="B", C607= "S"), 'Adjustment Factors'!$C$28,IF(C607="H", 'Adjustment Factors'!$C$29,"Sex Req'd")))+IF(OR(C607="B",C607="S"),LOOKUP(N607,'Adjustment Factors'!$B$7:$B$25,'Adjustment Factors'!$D$7:$D$25),IF(C607="H",LOOKUP(N607,'Adjustment Factors'!$B$7:$B$25,'Adjustment Factors'!$E$7:$E$25),"")),0))</f>
        <v/>
      </c>
      <c r="R607" s="31" t="str">
        <f t="shared" si="78"/>
        <v/>
      </c>
      <c r="S607" s="32" t="str">
        <f t="shared" si="80"/>
        <v/>
      </c>
      <c r="T607" s="31" t="str">
        <f t="shared" si="79"/>
        <v/>
      </c>
    </row>
    <row r="608" spans="1:20" x14ac:dyDescent="0.25">
      <c r="A608" s="27"/>
      <c r="B608" s="28"/>
      <c r="C608" s="28"/>
      <c r="D608" s="29"/>
      <c r="E608" s="30"/>
      <c r="F608" s="30"/>
      <c r="G608" s="29"/>
      <c r="H608" s="27"/>
      <c r="I608" s="27"/>
      <c r="J608" s="27"/>
      <c r="K608" s="27"/>
      <c r="L608" s="31" t="str">
        <f t="shared" si="74"/>
        <v/>
      </c>
      <c r="M608" s="31" t="str">
        <f t="shared" si="75"/>
        <v/>
      </c>
      <c r="N608" s="31" t="str">
        <f t="shared" si="76"/>
        <v/>
      </c>
      <c r="O608" s="32" t="str">
        <f>IF(AND(A608="",B608=""), "",IF(I608&gt;0, I608+LOOKUP(N608,'Adjustment Factors'!$B$7:$B$25,'Adjustment Factors'!$C$7:$C$25),IF(OR(C608="B", C608= "S"), 'Adjustment Factors'!$C$28,IF(C608="H", 'Adjustment Factors'!$C$29,"Sex Req'd"))))</f>
        <v/>
      </c>
      <c r="P608" s="31" t="str">
        <f t="shared" si="77"/>
        <v/>
      </c>
      <c r="Q608" s="32" t="str">
        <f>IF(OR(AND(A608="",B608=""),C608="",J608="" ), "",ROUND((((J608-(IF(I608&gt;0, I608,IF(OR(C608="B", C608= "S"), 'Adjustment Factors'!$C$28,IF(C608="H", 'Adjustment Factors'!$C$29,"Sex Req'd")))))/L608)*205)+IF(I608&gt;0, I608,IF(OR(C608="B", C608= "S"), 'Adjustment Factors'!$C$28,IF(C608="H", 'Adjustment Factors'!$C$29,"Sex Req'd")))+IF(OR(C608="B",C608="S"),LOOKUP(N608,'Adjustment Factors'!$B$7:$B$25,'Adjustment Factors'!$D$7:$D$25),IF(C608="H",LOOKUP(N608,'Adjustment Factors'!$B$7:$B$25,'Adjustment Factors'!$E$7:$E$25),"")),0))</f>
        <v/>
      </c>
      <c r="R608" s="31" t="str">
        <f t="shared" si="78"/>
        <v/>
      </c>
      <c r="S608" s="32" t="str">
        <f t="shared" si="80"/>
        <v/>
      </c>
      <c r="T608" s="31" t="str">
        <f t="shared" si="79"/>
        <v/>
      </c>
    </row>
    <row r="609" spans="1:20" x14ac:dyDescent="0.25">
      <c r="A609" s="27"/>
      <c r="B609" s="28"/>
      <c r="C609" s="28"/>
      <c r="D609" s="29"/>
      <c r="E609" s="30"/>
      <c r="F609" s="30"/>
      <c r="G609" s="29"/>
      <c r="H609" s="27"/>
      <c r="I609" s="27"/>
      <c r="J609" s="27"/>
      <c r="K609" s="27"/>
      <c r="L609" s="31" t="str">
        <f t="shared" si="74"/>
        <v/>
      </c>
      <c r="M609" s="31" t="str">
        <f t="shared" si="75"/>
        <v/>
      </c>
      <c r="N609" s="31" t="str">
        <f t="shared" si="76"/>
        <v/>
      </c>
      <c r="O609" s="32" t="str">
        <f>IF(AND(A609="",B609=""), "",IF(I609&gt;0, I609+LOOKUP(N609,'Adjustment Factors'!$B$7:$B$25,'Adjustment Factors'!$C$7:$C$25),IF(OR(C609="B", C609= "S"), 'Adjustment Factors'!$C$28,IF(C609="H", 'Adjustment Factors'!$C$29,"Sex Req'd"))))</f>
        <v/>
      </c>
      <c r="P609" s="31" t="str">
        <f t="shared" si="77"/>
        <v/>
      </c>
      <c r="Q609" s="32" t="str">
        <f>IF(OR(AND(A609="",B609=""),C609="",J609="" ), "",ROUND((((J609-(IF(I609&gt;0, I609,IF(OR(C609="B", C609= "S"), 'Adjustment Factors'!$C$28,IF(C609="H", 'Adjustment Factors'!$C$29,"Sex Req'd")))))/L609)*205)+IF(I609&gt;0, I609,IF(OR(C609="B", C609= "S"), 'Adjustment Factors'!$C$28,IF(C609="H", 'Adjustment Factors'!$C$29,"Sex Req'd")))+IF(OR(C609="B",C609="S"),LOOKUP(N609,'Adjustment Factors'!$B$7:$B$25,'Adjustment Factors'!$D$7:$D$25),IF(C609="H",LOOKUP(N609,'Adjustment Factors'!$B$7:$B$25,'Adjustment Factors'!$E$7:$E$25),"")),0))</f>
        <v/>
      </c>
      <c r="R609" s="31" t="str">
        <f t="shared" si="78"/>
        <v/>
      </c>
      <c r="S609" s="32" t="str">
        <f t="shared" si="80"/>
        <v/>
      </c>
      <c r="T609" s="31" t="str">
        <f t="shared" si="79"/>
        <v/>
      </c>
    </row>
    <row r="610" spans="1:20" x14ac:dyDescent="0.25">
      <c r="A610" s="27"/>
      <c r="B610" s="28"/>
      <c r="C610" s="28"/>
      <c r="D610" s="29"/>
      <c r="E610" s="30"/>
      <c r="F610" s="30"/>
      <c r="G610" s="29"/>
      <c r="H610" s="27"/>
      <c r="I610" s="27"/>
      <c r="J610" s="27"/>
      <c r="K610" s="27"/>
      <c r="L610" s="31" t="str">
        <f t="shared" si="74"/>
        <v/>
      </c>
      <c r="M610" s="31" t="str">
        <f t="shared" si="75"/>
        <v/>
      </c>
      <c r="N610" s="31" t="str">
        <f t="shared" si="76"/>
        <v/>
      </c>
      <c r="O610" s="32" t="str">
        <f>IF(AND(A610="",B610=""), "",IF(I610&gt;0, I610+LOOKUP(N610,'Adjustment Factors'!$B$7:$B$25,'Adjustment Factors'!$C$7:$C$25),IF(OR(C610="B", C610= "S"), 'Adjustment Factors'!$C$28,IF(C610="H", 'Adjustment Factors'!$C$29,"Sex Req'd"))))</f>
        <v/>
      </c>
      <c r="P610" s="31" t="str">
        <f t="shared" si="77"/>
        <v/>
      </c>
      <c r="Q610" s="32" t="str">
        <f>IF(OR(AND(A610="",B610=""),C610="",J610="" ), "",ROUND((((J610-(IF(I610&gt;0, I610,IF(OR(C610="B", C610= "S"), 'Adjustment Factors'!$C$28,IF(C610="H", 'Adjustment Factors'!$C$29,"Sex Req'd")))))/L610)*205)+IF(I610&gt;0, I610,IF(OR(C610="B", C610= "S"), 'Adjustment Factors'!$C$28,IF(C610="H", 'Adjustment Factors'!$C$29,"Sex Req'd")))+IF(OR(C610="B",C610="S"),LOOKUP(N610,'Adjustment Factors'!$B$7:$B$25,'Adjustment Factors'!$D$7:$D$25),IF(C610="H",LOOKUP(N610,'Adjustment Factors'!$B$7:$B$25,'Adjustment Factors'!$E$7:$E$25),"")),0))</f>
        <v/>
      </c>
      <c r="R610" s="31" t="str">
        <f t="shared" si="78"/>
        <v/>
      </c>
      <c r="S610" s="32" t="str">
        <f t="shared" si="80"/>
        <v/>
      </c>
      <c r="T610" s="31" t="str">
        <f t="shared" si="79"/>
        <v/>
      </c>
    </row>
    <row r="611" spans="1:20" x14ac:dyDescent="0.25">
      <c r="A611" s="27"/>
      <c r="B611" s="28"/>
      <c r="C611" s="28"/>
      <c r="D611" s="29"/>
      <c r="E611" s="30"/>
      <c r="F611" s="30"/>
      <c r="G611" s="29"/>
      <c r="H611" s="27"/>
      <c r="I611" s="27"/>
      <c r="J611" s="27"/>
      <c r="K611" s="27"/>
      <c r="L611" s="31" t="str">
        <f t="shared" si="74"/>
        <v/>
      </c>
      <c r="M611" s="31" t="str">
        <f t="shared" si="75"/>
        <v/>
      </c>
      <c r="N611" s="31" t="str">
        <f t="shared" si="76"/>
        <v/>
      </c>
      <c r="O611" s="32" t="str">
        <f>IF(AND(A611="",B611=""), "",IF(I611&gt;0, I611+LOOKUP(N611,'Adjustment Factors'!$B$7:$B$25,'Adjustment Factors'!$C$7:$C$25),IF(OR(C611="B", C611= "S"), 'Adjustment Factors'!$C$28,IF(C611="H", 'Adjustment Factors'!$C$29,"Sex Req'd"))))</f>
        <v/>
      </c>
      <c r="P611" s="31" t="str">
        <f t="shared" si="77"/>
        <v/>
      </c>
      <c r="Q611" s="32" t="str">
        <f>IF(OR(AND(A611="",B611=""),C611="",J611="" ), "",ROUND((((J611-(IF(I611&gt;0, I611,IF(OR(C611="B", C611= "S"), 'Adjustment Factors'!$C$28,IF(C611="H", 'Adjustment Factors'!$C$29,"Sex Req'd")))))/L611)*205)+IF(I611&gt;0, I611,IF(OR(C611="B", C611= "S"), 'Adjustment Factors'!$C$28,IF(C611="H", 'Adjustment Factors'!$C$29,"Sex Req'd")))+IF(OR(C611="B",C611="S"),LOOKUP(N611,'Adjustment Factors'!$B$7:$B$25,'Adjustment Factors'!$D$7:$D$25),IF(C611="H",LOOKUP(N611,'Adjustment Factors'!$B$7:$B$25,'Adjustment Factors'!$E$7:$E$25),"")),0))</f>
        <v/>
      </c>
      <c r="R611" s="31" t="str">
        <f t="shared" si="78"/>
        <v/>
      </c>
      <c r="S611" s="32" t="str">
        <f t="shared" si="80"/>
        <v/>
      </c>
      <c r="T611" s="31" t="str">
        <f t="shared" si="79"/>
        <v/>
      </c>
    </row>
    <row r="612" spans="1:20" x14ac:dyDescent="0.25">
      <c r="A612" s="27"/>
      <c r="B612" s="28"/>
      <c r="C612" s="28"/>
      <c r="D612" s="29"/>
      <c r="E612" s="30"/>
      <c r="F612" s="30"/>
      <c r="G612" s="29"/>
      <c r="H612" s="27"/>
      <c r="I612" s="27"/>
      <c r="J612" s="27"/>
      <c r="K612" s="27"/>
      <c r="L612" s="31" t="str">
        <f t="shared" si="74"/>
        <v/>
      </c>
      <c r="M612" s="31" t="str">
        <f t="shared" si="75"/>
        <v/>
      </c>
      <c r="N612" s="31" t="str">
        <f t="shared" si="76"/>
        <v/>
      </c>
      <c r="O612" s="32" t="str">
        <f>IF(AND(A612="",B612=""), "",IF(I612&gt;0, I612+LOOKUP(N612,'Adjustment Factors'!$B$7:$B$25,'Adjustment Factors'!$C$7:$C$25),IF(OR(C612="B", C612= "S"), 'Adjustment Factors'!$C$28,IF(C612="H", 'Adjustment Factors'!$C$29,"Sex Req'd"))))</f>
        <v/>
      </c>
      <c r="P612" s="31" t="str">
        <f t="shared" si="77"/>
        <v/>
      </c>
      <c r="Q612" s="32" t="str">
        <f>IF(OR(AND(A612="",B612=""),C612="",J612="" ), "",ROUND((((J612-(IF(I612&gt;0, I612,IF(OR(C612="B", C612= "S"), 'Adjustment Factors'!$C$28,IF(C612="H", 'Adjustment Factors'!$C$29,"Sex Req'd")))))/L612)*205)+IF(I612&gt;0, I612,IF(OR(C612="B", C612= "S"), 'Adjustment Factors'!$C$28,IF(C612="H", 'Adjustment Factors'!$C$29,"Sex Req'd")))+IF(OR(C612="B",C612="S"),LOOKUP(N612,'Adjustment Factors'!$B$7:$B$25,'Adjustment Factors'!$D$7:$D$25),IF(C612="H",LOOKUP(N612,'Adjustment Factors'!$B$7:$B$25,'Adjustment Factors'!$E$7:$E$25),"")),0))</f>
        <v/>
      </c>
      <c r="R612" s="31" t="str">
        <f t="shared" si="78"/>
        <v/>
      </c>
      <c r="S612" s="32" t="str">
        <f t="shared" si="80"/>
        <v/>
      </c>
      <c r="T612" s="31" t="str">
        <f t="shared" si="79"/>
        <v/>
      </c>
    </row>
    <row r="613" spans="1:20" x14ac:dyDescent="0.25">
      <c r="A613" s="27"/>
      <c r="B613" s="28"/>
      <c r="C613" s="28"/>
      <c r="D613" s="29"/>
      <c r="E613" s="30"/>
      <c r="F613" s="30"/>
      <c r="G613" s="29"/>
      <c r="H613" s="27"/>
      <c r="I613" s="27"/>
      <c r="J613" s="27"/>
      <c r="K613" s="27"/>
      <c r="L613" s="31" t="str">
        <f t="shared" si="74"/>
        <v/>
      </c>
      <c r="M613" s="31" t="str">
        <f t="shared" si="75"/>
        <v/>
      </c>
      <c r="N613" s="31" t="str">
        <f t="shared" si="76"/>
        <v/>
      </c>
      <c r="O613" s="32" t="str">
        <f>IF(AND(A613="",B613=""), "",IF(I613&gt;0, I613+LOOKUP(N613,'Adjustment Factors'!$B$7:$B$25,'Adjustment Factors'!$C$7:$C$25),IF(OR(C613="B", C613= "S"), 'Adjustment Factors'!$C$28,IF(C613="H", 'Adjustment Factors'!$C$29,"Sex Req'd"))))</f>
        <v/>
      </c>
      <c r="P613" s="31" t="str">
        <f t="shared" si="77"/>
        <v/>
      </c>
      <c r="Q613" s="32" t="str">
        <f>IF(OR(AND(A613="",B613=""),C613="",J613="" ), "",ROUND((((J613-(IF(I613&gt;0, I613,IF(OR(C613="B", C613= "S"), 'Adjustment Factors'!$C$28,IF(C613="H", 'Adjustment Factors'!$C$29,"Sex Req'd")))))/L613)*205)+IF(I613&gt;0, I613,IF(OR(C613="B", C613= "S"), 'Adjustment Factors'!$C$28,IF(C613="H", 'Adjustment Factors'!$C$29,"Sex Req'd")))+IF(OR(C613="B",C613="S"),LOOKUP(N613,'Adjustment Factors'!$B$7:$B$25,'Adjustment Factors'!$D$7:$D$25),IF(C613="H",LOOKUP(N613,'Adjustment Factors'!$B$7:$B$25,'Adjustment Factors'!$E$7:$E$25),"")),0))</f>
        <v/>
      </c>
      <c r="R613" s="31" t="str">
        <f t="shared" si="78"/>
        <v/>
      </c>
      <c r="S613" s="32" t="str">
        <f t="shared" si="80"/>
        <v/>
      </c>
      <c r="T613" s="31" t="str">
        <f t="shared" si="79"/>
        <v/>
      </c>
    </row>
    <row r="614" spans="1:20" x14ac:dyDescent="0.25">
      <c r="A614" s="27"/>
      <c r="B614" s="28"/>
      <c r="C614" s="28"/>
      <c r="D614" s="29"/>
      <c r="E614" s="30"/>
      <c r="F614" s="30"/>
      <c r="G614" s="29"/>
      <c r="H614" s="27"/>
      <c r="I614" s="27"/>
      <c r="J614" s="27"/>
      <c r="K614" s="27"/>
      <c r="L614" s="31" t="str">
        <f t="shared" si="74"/>
        <v/>
      </c>
      <c r="M614" s="31" t="str">
        <f t="shared" si="75"/>
        <v/>
      </c>
      <c r="N614" s="31" t="str">
        <f t="shared" si="76"/>
        <v/>
      </c>
      <c r="O614" s="32" t="str">
        <f>IF(AND(A614="",B614=""), "",IF(I614&gt;0, I614+LOOKUP(N614,'Adjustment Factors'!$B$7:$B$25,'Adjustment Factors'!$C$7:$C$25),IF(OR(C614="B", C614= "S"), 'Adjustment Factors'!$C$28,IF(C614="H", 'Adjustment Factors'!$C$29,"Sex Req'd"))))</f>
        <v/>
      </c>
      <c r="P614" s="31" t="str">
        <f t="shared" si="77"/>
        <v/>
      </c>
      <c r="Q614" s="32" t="str">
        <f>IF(OR(AND(A614="",B614=""),C614="",J614="" ), "",ROUND((((J614-(IF(I614&gt;0, I614,IF(OR(C614="B", C614= "S"), 'Adjustment Factors'!$C$28,IF(C614="H", 'Adjustment Factors'!$C$29,"Sex Req'd")))))/L614)*205)+IF(I614&gt;0, I614,IF(OR(C614="B", C614= "S"), 'Adjustment Factors'!$C$28,IF(C614="H", 'Adjustment Factors'!$C$29,"Sex Req'd")))+IF(OR(C614="B",C614="S"),LOOKUP(N614,'Adjustment Factors'!$B$7:$B$25,'Adjustment Factors'!$D$7:$D$25),IF(C614="H",LOOKUP(N614,'Adjustment Factors'!$B$7:$B$25,'Adjustment Factors'!$E$7:$E$25),"")),0))</f>
        <v/>
      </c>
      <c r="R614" s="31" t="str">
        <f t="shared" si="78"/>
        <v/>
      </c>
      <c r="S614" s="32" t="str">
        <f t="shared" si="80"/>
        <v/>
      </c>
      <c r="T614" s="31" t="str">
        <f t="shared" si="79"/>
        <v/>
      </c>
    </row>
    <row r="615" spans="1:20" x14ac:dyDescent="0.25">
      <c r="A615" s="27"/>
      <c r="B615" s="28"/>
      <c r="C615" s="28"/>
      <c r="D615" s="29"/>
      <c r="E615" s="30"/>
      <c r="F615" s="30"/>
      <c r="G615" s="29"/>
      <c r="H615" s="27"/>
      <c r="I615" s="27"/>
      <c r="J615" s="27"/>
      <c r="K615" s="27"/>
      <c r="L615" s="31" t="str">
        <f t="shared" si="74"/>
        <v/>
      </c>
      <c r="M615" s="31" t="str">
        <f t="shared" si="75"/>
        <v/>
      </c>
      <c r="N615" s="31" t="str">
        <f t="shared" si="76"/>
        <v/>
      </c>
      <c r="O615" s="32" t="str">
        <f>IF(AND(A615="",B615=""), "",IF(I615&gt;0, I615+LOOKUP(N615,'Adjustment Factors'!$B$7:$B$25,'Adjustment Factors'!$C$7:$C$25),IF(OR(C615="B", C615= "S"), 'Adjustment Factors'!$C$28,IF(C615="H", 'Adjustment Factors'!$C$29,"Sex Req'd"))))</f>
        <v/>
      </c>
      <c r="P615" s="31" t="str">
        <f t="shared" si="77"/>
        <v/>
      </c>
      <c r="Q615" s="32" t="str">
        <f>IF(OR(AND(A615="",B615=""),C615="",J615="" ), "",ROUND((((J615-(IF(I615&gt;0, I615,IF(OR(C615="B", C615= "S"), 'Adjustment Factors'!$C$28,IF(C615="H", 'Adjustment Factors'!$C$29,"Sex Req'd")))))/L615)*205)+IF(I615&gt;0, I615,IF(OR(C615="B", C615= "S"), 'Adjustment Factors'!$C$28,IF(C615="H", 'Adjustment Factors'!$C$29,"Sex Req'd")))+IF(OR(C615="B",C615="S"),LOOKUP(N615,'Adjustment Factors'!$B$7:$B$25,'Adjustment Factors'!$D$7:$D$25),IF(C615="H",LOOKUP(N615,'Adjustment Factors'!$B$7:$B$25,'Adjustment Factors'!$E$7:$E$25),"")),0))</f>
        <v/>
      </c>
      <c r="R615" s="31" t="str">
        <f t="shared" si="78"/>
        <v/>
      </c>
      <c r="S615" s="32" t="str">
        <f t="shared" si="80"/>
        <v/>
      </c>
      <c r="T615" s="31" t="str">
        <f t="shared" si="79"/>
        <v/>
      </c>
    </row>
    <row r="616" spans="1:20" x14ac:dyDescent="0.25">
      <c r="A616" s="27"/>
      <c r="B616" s="28"/>
      <c r="C616" s="28"/>
      <c r="D616" s="29"/>
      <c r="E616" s="30"/>
      <c r="F616" s="30"/>
      <c r="G616" s="29"/>
      <c r="H616" s="27"/>
      <c r="I616" s="27"/>
      <c r="J616" s="27"/>
      <c r="K616" s="27"/>
      <c r="L616" s="31" t="str">
        <f t="shared" si="74"/>
        <v/>
      </c>
      <c r="M616" s="31" t="str">
        <f t="shared" si="75"/>
        <v/>
      </c>
      <c r="N616" s="31" t="str">
        <f t="shared" si="76"/>
        <v/>
      </c>
      <c r="O616" s="32" t="str">
        <f>IF(AND(A616="",B616=""), "",IF(I616&gt;0, I616+LOOKUP(N616,'Adjustment Factors'!$B$7:$B$25,'Adjustment Factors'!$C$7:$C$25),IF(OR(C616="B", C616= "S"), 'Adjustment Factors'!$C$28,IF(C616="H", 'Adjustment Factors'!$C$29,"Sex Req'd"))))</f>
        <v/>
      </c>
      <c r="P616" s="31" t="str">
        <f t="shared" si="77"/>
        <v/>
      </c>
      <c r="Q616" s="32" t="str">
        <f>IF(OR(AND(A616="",B616=""),C616="",J616="" ), "",ROUND((((J616-(IF(I616&gt;0, I616,IF(OR(C616="B", C616= "S"), 'Adjustment Factors'!$C$28,IF(C616="H", 'Adjustment Factors'!$C$29,"Sex Req'd")))))/L616)*205)+IF(I616&gt;0, I616,IF(OR(C616="B", C616= "S"), 'Adjustment Factors'!$C$28,IF(C616="H", 'Adjustment Factors'!$C$29,"Sex Req'd")))+IF(OR(C616="B",C616="S"),LOOKUP(N616,'Adjustment Factors'!$B$7:$B$25,'Adjustment Factors'!$D$7:$D$25),IF(C616="H",LOOKUP(N616,'Adjustment Factors'!$B$7:$B$25,'Adjustment Factors'!$E$7:$E$25),"")),0))</f>
        <v/>
      </c>
      <c r="R616" s="31" t="str">
        <f t="shared" si="78"/>
        <v/>
      </c>
      <c r="S616" s="32" t="str">
        <f t="shared" si="80"/>
        <v/>
      </c>
      <c r="T616" s="31" t="str">
        <f t="shared" si="79"/>
        <v/>
      </c>
    </row>
    <row r="617" spans="1:20" x14ac:dyDescent="0.25">
      <c r="A617" s="27"/>
      <c r="B617" s="28"/>
      <c r="C617" s="28"/>
      <c r="D617" s="29"/>
      <c r="E617" s="30"/>
      <c r="F617" s="30"/>
      <c r="G617" s="29"/>
      <c r="H617" s="27"/>
      <c r="I617" s="27"/>
      <c r="J617" s="27"/>
      <c r="K617" s="27"/>
      <c r="L617" s="31" t="str">
        <f t="shared" si="74"/>
        <v/>
      </c>
      <c r="M617" s="31" t="str">
        <f t="shared" si="75"/>
        <v/>
      </c>
      <c r="N617" s="31" t="str">
        <f t="shared" si="76"/>
        <v/>
      </c>
      <c r="O617" s="32" t="str">
        <f>IF(AND(A617="",B617=""), "",IF(I617&gt;0, I617+LOOKUP(N617,'Adjustment Factors'!$B$7:$B$25,'Adjustment Factors'!$C$7:$C$25),IF(OR(C617="B", C617= "S"), 'Adjustment Factors'!$C$28,IF(C617="H", 'Adjustment Factors'!$C$29,"Sex Req'd"))))</f>
        <v/>
      </c>
      <c r="P617" s="31" t="str">
        <f t="shared" si="77"/>
        <v/>
      </c>
      <c r="Q617" s="32" t="str">
        <f>IF(OR(AND(A617="",B617=""),C617="",J617="" ), "",ROUND((((J617-(IF(I617&gt;0, I617,IF(OR(C617="B", C617= "S"), 'Adjustment Factors'!$C$28,IF(C617="H", 'Adjustment Factors'!$C$29,"Sex Req'd")))))/L617)*205)+IF(I617&gt;0, I617,IF(OR(C617="B", C617= "S"), 'Adjustment Factors'!$C$28,IF(C617="H", 'Adjustment Factors'!$C$29,"Sex Req'd")))+IF(OR(C617="B",C617="S"),LOOKUP(N617,'Adjustment Factors'!$B$7:$B$25,'Adjustment Factors'!$D$7:$D$25),IF(C617="H",LOOKUP(N617,'Adjustment Factors'!$B$7:$B$25,'Adjustment Factors'!$E$7:$E$25),"")),0))</f>
        <v/>
      </c>
      <c r="R617" s="31" t="str">
        <f t="shared" si="78"/>
        <v/>
      </c>
      <c r="S617" s="32" t="str">
        <f t="shared" si="80"/>
        <v/>
      </c>
      <c r="T617" s="31" t="str">
        <f t="shared" si="79"/>
        <v/>
      </c>
    </row>
    <row r="618" spans="1:20" x14ac:dyDescent="0.25">
      <c r="A618" s="27"/>
      <c r="B618" s="28"/>
      <c r="C618" s="28"/>
      <c r="D618" s="29"/>
      <c r="E618" s="30"/>
      <c r="F618" s="30"/>
      <c r="G618" s="29"/>
      <c r="H618" s="27"/>
      <c r="I618" s="27"/>
      <c r="J618" s="27"/>
      <c r="K618" s="27"/>
      <c r="L618" s="31" t="str">
        <f t="shared" si="74"/>
        <v/>
      </c>
      <c r="M618" s="31" t="str">
        <f t="shared" si="75"/>
        <v/>
      </c>
      <c r="N618" s="31" t="str">
        <f t="shared" si="76"/>
        <v/>
      </c>
      <c r="O618" s="32" t="str">
        <f>IF(AND(A618="",B618=""), "",IF(I618&gt;0, I618+LOOKUP(N618,'Adjustment Factors'!$B$7:$B$25,'Adjustment Factors'!$C$7:$C$25),IF(OR(C618="B", C618= "S"), 'Adjustment Factors'!$C$28,IF(C618="H", 'Adjustment Factors'!$C$29,"Sex Req'd"))))</f>
        <v/>
      </c>
      <c r="P618" s="31" t="str">
        <f t="shared" si="77"/>
        <v/>
      </c>
      <c r="Q618" s="32" t="str">
        <f>IF(OR(AND(A618="",B618=""),C618="",J618="" ), "",ROUND((((J618-(IF(I618&gt;0, I618,IF(OR(C618="B", C618= "S"), 'Adjustment Factors'!$C$28,IF(C618="H", 'Adjustment Factors'!$C$29,"Sex Req'd")))))/L618)*205)+IF(I618&gt;0, I618,IF(OR(C618="B", C618= "S"), 'Adjustment Factors'!$C$28,IF(C618="H", 'Adjustment Factors'!$C$29,"Sex Req'd")))+IF(OR(C618="B",C618="S"),LOOKUP(N618,'Adjustment Factors'!$B$7:$B$25,'Adjustment Factors'!$D$7:$D$25),IF(C618="H",LOOKUP(N618,'Adjustment Factors'!$B$7:$B$25,'Adjustment Factors'!$E$7:$E$25),"")),0))</f>
        <v/>
      </c>
      <c r="R618" s="31" t="str">
        <f t="shared" si="78"/>
        <v/>
      </c>
      <c r="S618" s="32" t="str">
        <f t="shared" si="80"/>
        <v/>
      </c>
      <c r="T618" s="31" t="str">
        <f t="shared" si="79"/>
        <v/>
      </c>
    </row>
    <row r="619" spans="1:20" x14ac:dyDescent="0.25">
      <c r="A619" s="27"/>
      <c r="B619" s="28"/>
      <c r="C619" s="28"/>
      <c r="D619" s="29"/>
      <c r="E619" s="30"/>
      <c r="F619" s="30"/>
      <c r="G619" s="29"/>
      <c r="H619" s="27"/>
      <c r="I619" s="27"/>
      <c r="J619" s="27"/>
      <c r="K619" s="27"/>
      <c r="L619" s="31" t="str">
        <f t="shared" si="74"/>
        <v/>
      </c>
      <c r="M619" s="31" t="str">
        <f t="shared" si="75"/>
        <v/>
      </c>
      <c r="N619" s="31" t="str">
        <f t="shared" si="76"/>
        <v/>
      </c>
      <c r="O619" s="32" t="str">
        <f>IF(AND(A619="",B619=""), "",IF(I619&gt;0, I619+LOOKUP(N619,'Adjustment Factors'!$B$7:$B$25,'Adjustment Factors'!$C$7:$C$25),IF(OR(C619="B", C619= "S"), 'Adjustment Factors'!$C$28,IF(C619="H", 'Adjustment Factors'!$C$29,"Sex Req'd"))))</f>
        <v/>
      </c>
      <c r="P619" s="31" t="str">
        <f t="shared" si="77"/>
        <v/>
      </c>
      <c r="Q619" s="32" t="str">
        <f>IF(OR(AND(A619="",B619=""),C619="",J619="" ), "",ROUND((((J619-(IF(I619&gt;0, I619,IF(OR(C619="B", C619= "S"), 'Adjustment Factors'!$C$28,IF(C619="H", 'Adjustment Factors'!$C$29,"Sex Req'd")))))/L619)*205)+IF(I619&gt;0, I619,IF(OR(C619="B", C619= "S"), 'Adjustment Factors'!$C$28,IF(C619="H", 'Adjustment Factors'!$C$29,"Sex Req'd")))+IF(OR(C619="B",C619="S"),LOOKUP(N619,'Adjustment Factors'!$B$7:$B$25,'Adjustment Factors'!$D$7:$D$25),IF(C619="H",LOOKUP(N619,'Adjustment Factors'!$B$7:$B$25,'Adjustment Factors'!$E$7:$E$25),"")),0))</f>
        <v/>
      </c>
      <c r="R619" s="31" t="str">
        <f t="shared" si="78"/>
        <v/>
      </c>
      <c r="S619" s="32" t="str">
        <f t="shared" si="80"/>
        <v/>
      </c>
      <c r="T619" s="31" t="str">
        <f t="shared" si="79"/>
        <v/>
      </c>
    </row>
    <row r="620" spans="1:20" x14ac:dyDescent="0.25">
      <c r="A620" s="27"/>
      <c r="B620" s="28"/>
      <c r="C620" s="28"/>
      <c r="D620" s="29"/>
      <c r="E620" s="30"/>
      <c r="F620" s="30"/>
      <c r="G620" s="29"/>
      <c r="H620" s="27"/>
      <c r="I620" s="27"/>
      <c r="J620" s="27"/>
      <c r="K620" s="27"/>
      <c r="L620" s="31" t="str">
        <f t="shared" si="74"/>
        <v/>
      </c>
      <c r="M620" s="31" t="str">
        <f t="shared" si="75"/>
        <v/>
      </c>
      <c r="N620" s="31" t="str">
        <f t="shared" si="76"/>
        <v/>
      </c>
      <c r="O620" s="32" t="str">
        <f>IF(AND(A620="",B620=""), "",IF(I620&gt;0, I620+LOOKUP(N620,'Adjustment Factors'!$B$7:$B$25,'Adjustment Factors'!$C$7:$C$25),IF(OR(C620="B", C620= "S"), 'Adjustment Factors'!$C$28,IF(C620="H", 'Adjustment Factors'!$C$29,"Sex Req'd"))))</f>
        <v/>
      </c>
      <c r="P620" s="31" t="str">
        <f t="shared" si="77"/>
        <v/>
      </c>
      <c r="Q620" s="32" t="str">
        <f>IF(OR(AND(A620="",B620=""),C620="",J620="" ), "",ROUND((((J620-(IF(I620&gt;0, I620,IF(OR(C620="B", C620= "S"), 'Adjustment Factors'!$C$28,IF(C620="H", 'Adjustment Factors'!$C$29,"Sex Req'd")))))/L620)*205)+IF(I620&gt;0, I620,IF(OR(C620="B", C620= "S"), 'Adjustment Factors'!$C$28,IF(C620="H", 'Adjustment Factors'!$C$29,"Sex Req'd")))+IF(OR(C620="B",C620="S"),LOOKUP(N620,'Adjustment Factors'!$B$7:$B$25,'Adjustment Factors'!$D$7:$D$25),IF(C620="H",LOOKUP(N620,'Adjustment Factors'!$B$7:$B$25,'Adjustment Factors'!$E$7:$E$25),"")),0))</f>
        <v/>
      </c>
      <c r="R620" s="31" t="str">
        <f t="shared" si="78"/>
        <v/>
      </c>
      <c r="S620" s="32" t="str">
        <f t="shared" si="80"/>
        <v/>
      </c>
      <c r="T620" s="31" t="str">
        <f t="shared" si="79"/>
        <v/>
      </c>
    </row>
    <row r="621" spans="1:20" x14ac:dyDescent="0.25">
      <c r="A621" s="27"/>
      <c r="B621" s="28"/>
      <c r="C621" s="28"/>
      <c r="D621" s="29"/>
      <c r="E621" s="30"/>
      <c r="F621" s="30"/>
      <c r="G621" s="29"/>
      <c r="H621" s="27"/>
      <c r="I621" s="27"/>
      <c r="J621" s="27"/>
      <c r="K621" s="27"/>
      <c r="L621" s="31" t="str">
        <f t="shared" si="74"/>
        <v/>
      </c>
      <c r="M621" s="31" t="str">
        <f t="shared" si="75"/>
        <v/>
      </c>
      <c r="N621" s="31" t="str">
        <f t="shared" si="76"/>
        <v/>
      </c>
      <c r="O621" s="32" t="str">
        <f>IF(AND(A621="",B621=""), "",IF(I621&gt;0, I621+LOOKUP(N621,'Adjustment Factors'!$B$7:$B$25,'Adjustment Factors'!$C$7:$C$25),IF(OR(C621="B", C621= "S"), 'Adjustment Factors'!$C$28,IF(C621="H", 'Adjustment Factors'!$C$29,"Sex Req'd"))))</f>
        <v/>
      </c>
      <c r="P621" s="31" t="str">
        <f t="shared" si="77"/>
        <v/>
      </c>
      <c r="Q621" s="32" t="str">
        <f>IF(OR(AND(A621="",B621=""),C621="",J621="" ), "",ROUND((((J621-(IF(I621&gt;0, I621,IF(OR(C621="B", C621= "S"), 'Adjustment Factors'!$C$28,IF(C621="H", 'Adjustment Factors'!$C$29,"Sex Req'd")))))/L621)*205)+IF(I621&gt;0, I621,IF(OR(C621="B", C621= "S"), 'Adjustment Factors'!$C$28,IF(C621="H", 'Adjustment Factors'!$C$29,"Sex Req'd")))+IF(OR(C621="B",C621="S"),LOOKUP(N621,'Adjustment Factors'!$B$7:$B$25,'Adjustment Factors'!$D$7:$D$25),IF(C621="H",LOOKUP(N621,'Adjustment Factors'!$B$7:$B$25,'Adjustment Factors'!$E$7:$E$25),"")),0))</f>
        <v/>
      </c>
      <c r="R621" s="31" t="str">
        <f t="shared" si="78"/>
        <v/>
      </c>
      <c r="S621" s="32" t="str">
        <f t="shared" si="80"/>
        <v/>
      </c>
      <c r="T621" s="31" t="str">
        <f t="shared" si="79"/>
        <v/>
      </c>
    </row>
    <row r="622" spans="1:20" x14ac:dyDescent="0.25">
      <c r="A622" s="27"/>
      <c r="B622" s="28"/>
      <c r="C622" s="28"/>
      <c r="D622" s="29"/>
      <c r="E622" s="30"/>
      <c r="F622" s="30"/>
      <c r="G622" s="29"/>
      <c r="H622" s="27"/>
      <c r="I622" s="27"/>
      <c r="J622" s="27"/>
      <c r="K622" s="27"/>
      <c r="L622" s="31" t="str">
        <f t="shared" si="74"/>
        <v/>
      </c>
      <c r="M622" s="31" t="str">
        <f t="shared" si="75"/>
        <v/>
      </c>
      <c r="N622" s="31" t="str">
        <f t="shared" si="76"/>
        <v/>
      </c>
      <c r="O622" s="32" t="str">
        <f>IF(AND(A622="",B622=""), "",IF(I622&gt;0, I622+LOOKUP(N622,'Adjustment Factors'!$B$7:$B$25,'Adjustment Factors'!$C$7:$C$25),IF(OR(C622="B", C622= "S"), 'Adjustment Factors'!$C$28,IF(C622="H", 'Adjustment Factors'!$C$29,"Sex Req'd"))))</f>
        <v/>
      </c>
      <c r="P622" s="31" t="str">
        <f t="shared" si="77"/>
        <v/>
      </c>
      <c r="Q622" s="32" t="str">
        <f>IF(OR(AND(A622="",B622=""),C622="",J622="" ), "",ROUND((((J622-(IF(I622&gt;0, I622,IF(OR(C622="B", C622= "S"), 'Adjustment Factors'!$C$28,IF(C622="H", 'Adjustment Factors'!$C$29,"Sex Req'd")))))/L622)*205)+IF(I622&gt;0, I622,IF(OR(C622="B", C622= "S"), 'Adjustment Factors'!$C$28,IF(C622="H", 'Adjustment Factors'!$C$29,"Sex Req'd")))+IF(OR(C622="B",C622="S"),LOOKUP(N622,'Adjustment Factors'!$B$7:$B$25,'Adjustment Factors'!$D$7:$D$25),IF(C622="H",LOOKUP(N622,'Adjustment Factors'!$B$7:$B$25,'Adjustment Factors'!$E$7:$E$25),"")),0))</f>
        <v/>
      </c>
      <c r="R622" s="31" t="str">
        <f t="shared" si="78"/>
        <v/>
      </c>
      <c r="S622" s="32" t="str">
        <f t="shared" si="80"/>
        <v/>
      </c>
      <c r="T622" s="31" t="str">
        <f t="shared" si="79"/>
        <v/>
      </c>
    </row>
    <row r="623" spans="1:20" x14ac:dyDescent="0.25">
      <c r="A623" s="27"/>
      <c r="B623" s="28"/>
      <c r="C623" s="28"/>
      <c r="D623" s="29"/>
      <c r="E623" s="30"/>
      <c r="F623" s="30"/>
      <c r="G623" s="29"/>
      <c r="H623" s="27"/>
      <c r="I623" s="27"/>
      <c r="J623" s="27"/>
      <c r="K623" s="27"/>
      <c r="L623" s="31" t="str">
        <f t="shared" si="74"/>
        <v/>
      </c>
      <c r="M623" s="31" t="str">
        <f t="shared" si="75"/>
        <v/>
      </c>
      <c r="N623" s="31" t="str">
        <f t="shared" si="76"/>
        <v/>
      </c>
      <c r="O623" s="32" t="str">
        <f>IF(AND(A623="",B623=""), "",IF(I623&gt;0, I623+LOOKUP(N623,'Adjustment Factors'!$B$7:$B$25,'Adjustment Factors'!$C$7:$C$25),IF(OR(C623="B", C623= "S"), 'Adjustment Factors'!$C$28,IF(C623="H", 'Adjustment Factors'!$C$29,"Sex Req'd"))))</f>
        <v/>
      </c>
      <c r="P623" s="31" t="str">
        <f t="shared" si="77"/>
        <v/>
      </c>
      <c r="Q623" s="32" t="str">
        <f>IF(OR(AND(A623="",B623=""),C623="",J623="" ), "",ROUND((((J623-(IF(I623&gt;0, I623,IF(OR(C623="B", C623= "S"), 'Adjustment Factors'!$C$28,IF(C623="H", 'Adjustment Factors'!$C$29,"Sex Req'd")))))/L623)*205)+IF(I623&gt;0, I623,IF(OR(C623="B", C623= "S"), 'Adjustment Factors'!$C$28,IF(C623="H", 'Adjustment Factors'!$C$29,"Sex Req'd")))+IF(OR(C623="B",C623="S"),LOOKUP(N623,'Adjustment Factors'!$B$7:$B$25,'Adjustment Factors'!$D$7:$D$25),IF(C623="H",LOOKUP(N623,'Adjustment Factors'!$B$7:$B$25,'Adjustment Factors'!$E$7:$E$25),"")),0))</f>
        <v/>
      </c>
      <c r="R623" s="31" t="str">
        <f t="shared" si="78"/>
        <v/>
      </c>
      <c r="S623" s="32" t="str">
        <f t="shared" si="80"/>
        <v/>
      </c>
      <c r="T623" s="31" t="str">
        <f t="shared" si="79"/>
        <v/>
      </c>
    </row>
    <row r="624" spans="1:20" x14ac:dyDescent="0.25">
      <c r="A624" s="27"/>
      <c r="B624" s="28"/>
      <c r="C624" s="28"/>
      <c r="D624" s="29"/>
      <c r="E624" s="30"/>
      <c r="F624" s="30"/>
      <c r="G624" s="29"/>
      <c r="H624" s="27"/>
      <c r="I624" s="27"/>
      <c r="J624" s="27"/>
      <c r="K624" s="27"/>
      <c r="L624" s="31" t="str">
        <f t="shared" si="74"/>
        <v/>
      </c>
      <c r="M624" s="31" t="str">
        <f t="shared" si="75"/>
        <v/>
      </c>
      <c r="N624" s="31" t="str">
        <f t="shared" si="76"/>
        <v/>
      </c>
      <c r="O624" s="32" t="str">
        <f>IF(AND(A624="",B624=""), "",IF(I624&gt;0, I624+LOOKUP(N624,'Adjustment Factors'!$B$7:$B$25,'Adjustment Factors'!$C$7:$C$25),IF(OR(C624="B", C624= "S"), 'Adjustment Factors'!$C$28,IF(C624="H", 'Adjustment Factors'!$C$29,"Sex Req'd"))))</f>
        <v/>
      </c>
      <c r="P624" s="31" t="str">
        <f t="shared" si="77"/>
        <v/>
      </c>
      <c r="Q624" s="32" t="str">
        <f>IF(OR(AND(A624="",B624=""),C624="",J624="" ), "",ROUND((((J624-(IF(I624&gt;0, I624,IF(OR(C624="B", C624= "S"), 'Adjustment Factors'!$C$28,IF(C624="H", 'Adjustment Factors'!$C$29,"Sex Req'd")))))/L624)*205)+IF(I624&gt;0, I624,IF(OR(C624="B", C624= "S"), 'Adjustment Factors'!$C$28,IF(C624="H", 'Adjustment Factors'!$C$29,"Sex Req'd")))+IF(OR(C624="B",C624="S"),LOOKUP(N624,'Adjustment Factors'!$B$7:$B$25,'Adjustment Factors'!$D$7:$D$25),IF(C624="H",LOOKUP(N624,'Adjustment Factors'!$B$7:$B$25,'Adjustment Factors'!$E$7:$E$25),"")),0))</f>
        <v/>
      </c>
      <c r="R624" s="31" t="str">
        <f t="shared" si="78"/>
        <v/>
      </c>
      <c r="S624" s="32" t="str">
        <f t="shared" si="80"/>
        <v/>
      </c>
      <c r="T624" s="31" t="str">
        <f t="shared" si="79"/>
        <v/>
      </c>
    </row>
    <row r="625" spans="1:20" x14ac:dyDescent="0.25">
      <c r="A625" s="27"/>
      <c r="B625" s="28"/>
      <c r="C625" s="28"/>
      <c r="D625" s="29"/>
      <c r="E625" s="30"/>
      <c r="F625" s="30"/>
      <c r="G625" s="29"/>
      <c r="H625" s="27"/>
      <c r="I625" s="27"/>
      <c r="J625" s="27"/>
      <c r="K625" s="27"/>
      <c r="L625" s="31" t="str">
        <f t="shared" si="74"/>
        <v/>
      </c>
      <c r="M625" s="31" t="str">
        <f t="shared" si="75"/>
        <v/>
      </c>
      <c r="N625" s="31" t="str">
        <f t="shared" si="76"/>
        <v/>
      </c>
      <c r="O625" s="32" t="str">
        <f>IF(AND(A625="",B625=""), "",IF(I625&gt;0, I625+LOOKUP(N625,'Adjustment Factors'!$B$7:$B$25,'Adjustment Factors'!$C$7:$C$25),IF(OR(C625="B", C625= "S"), 'Adjustment Factors'!$C$28,IF(C625="H", 'Adjustment Factors'!$C$29,"Sex Req'd"))))</f>
        <v/>
      </c>
      <c r="P625" s="31" t="str">
        <f t="shared" si="77"/>
        <v/>
      </c>
      <c r="Q625" s="32" t="str">
        <f>IF(OR(AND(A625="",B625=""),C625="",J625="" ), "",ROUND((((J625-(IF(I625&gt;0, I625,IF(OR(C625="B", C625= "S"), 'Adjustment Factors'!$C$28,IF(C625="H", 'Adjustment Factors'!$C$29,"Sex Req'd")))))/L625)*205)+IF(I625&gt;0, I625,IF(OR(C625="B", C625= "S"), 'Adjustment Factors'!$C$28,IF(C625="H", 'Adjustment Factors'!$C$29,"Sex Req'd")))+IF(OR(C625="B",C625="S"),LOOKUP(N625,'Adjustment Factors'!$B$7:$B$25,'Adjustment Factors'!$D$7:$D$25),IF(C625="H",LOOKUP(N625,'Adjustment Factors'!$B$7:$B$25,'Adjustment Factors'!$E$7:$E$25),"")),0))</f>
        <v/>
      </c>
      <c r="R625" s="31" t="str">
        <f t="shared" si="78"/>
        <v/>
      </c>
      <c r="S625" s="32" t="str">
        <f t="shared" si="80"/>
        <v/>
      </c>
      <c r="T625" s="31" t="str">
        <f t="shared" si="79"/>
        <v/>
      </c>
    </row>
    <row r="626" spans="1:20" x14ac:dyDescent="0.25">
      <c r="A626" s="27"/>
      <c r="B626" s="28"/>
      <c r="C626" s="28"/>
      <c r="D626" s="29"/>
      <c r="E626" s="30"/>
      <c r="F626" s="30"/>
      <c r="G626" s="29"/>
      <c r="H626" s="27"/>
      <c r="I626" s="27"/>
      <c r="J626" s="27"/>
      <c r="K626" s="27"/>
      <c r="L626" s="31" t="str">
        <f t="shared" si="74"/>
        <v/>
      </c>
      <c r="M626" s="31" t="str">
        <f t="shared" si="75"/>
        <v/>
      </c>
      <c r="N626" s="31" t="str">
        <f t="shared" si="76"/>
        <v/>
      </c>
      <c r="O626" s="32" t="str">
        <f>IF(AND(A626="",B626=""), "",IF(I626&gt;0, I626+LOOKUP(N626,'Adjustment Factors'!$B$7:$B$25,'Adjustment Factors'!$C$7:$C$25),IF(OR(C626="B", C626= "S"), 'Adjustment Factors'!$C$28,IF(C626="H", 'Adjustment Factors'!$C$29,"Sex Req'd"))))</f>
        <v/>
      </c>
      <c r="P626" s="31" t="str">
        <f t="shared" si="77"/>
        <v/>
      </c>
      <c r="Q626" s="32" t="str">
        <f>IF(OR(AND(A626="",B626=""),C626="",J626="" ), "",ROUND((((J626-(IF(I626&gt;0, I626,IF(OR(C626="B", C626= "S"), 'Adjustment Factors'!$C$28,IF(C626="H", 'Adjustment Factors'!$C$29,"Sex Req'd")))))/L626)*205)+IF(I626&gt;0, I626,IF(OR(C626="B", C626= "S"), 'Adjustment Factors'!$C$28,IF(C626="H", 'Adjustment Factors'!$C$29,"Sex Req'd")))+IF(OR(C626="B",C626="S"),LOOKUP(N626,'Adjustment Factors'!$B$7:$B$25,'Adjustment Factors'!$D$7:$D$25),IF(C626="H",LOOKUP(N626,'Adjustment Factors'!$B$7:$B$25,'Adjustment Factors'!$E$7:$E$25),"")),0))</f>
        <v/>
      </c>
      <c r="R626" s="31" t="str">
        <f t="shared" si="78"/>
        <v/>
      </c>
      <c r="S626" s="32" t="str">
        <f t="shared" si="80"/>
        <v/>
      </c>
      <c r="T626" s="31" t="str">
        <f t="shared" si="79"/>
        <v/>
      </c>
    </row>
    <row r="627" spans="1:20" x14ac:dyDescent="0.25">
      <c r="A627" s="27"/>
      <c r="B627" s="28"/>
      <c r="C627" s="28"/>
      <c r="D627" s="29"/>
      <c r="E627" s="30"/>
      <c r="F627" s="30"/>
      <c r="G627" s="29"/>
      <c r="H627" s="27"/>
      <c r="I627" s="27"/>
      <c r="J627" s="27"/>
      <c r="K627" s="27"/>
      <c r="L627" s="31" t="str">
        <f t="shared" si="74"/>
        <v/>
      </c>
      <c r="M627" s="31" t="str">
        <f t="shared" si="75"/>
        <v/>
      </c>
      <c r="N627" s="31" t="str">
        <f t="shared" si="76"/>
        <v/>
      </c>
      <c r="O627" s="32" t="str">
        <f>IF(AND(A627="",B627=""), "",IF(I627&gt;0, I627+LOOKUP(N627,'Adjustment Factors'!$B$7:$B$25,'Adjustment Factors'!$C$7:$C$25),IF(OR(C627="B", C627= "S"), 'Adjustment Factors'!$C$28,IF(C627="H", 'Adjustment Factors'!$C$29,"Sex Req'd"))))</f>
        <v/>
      </c>
      <c r="P627" s="31" t="str">
        <f t="shared" si="77"/>
        <v/>
      </c>
      <c r="Q627" s="32" t="str">
        <f>IF(OR(AND(A627="",B627=""),C627="",J627="" ), "",ROUND((((J627-(IF(I627&gt;0, I627,IF(OR(C627="B", C627= "S"), 'Adjustment Factors'!$C$28,IF(C627="H", 'Adjustment Factors'!$C$29,"Sex Req'd")))))/L627)*205)+IF(I627&gt;0, I627,IF(OR(C627="B", C627= "S"), 'Adjustment Factors'!$C$28,IF(C627="H", 'Adjustment Factors'!$C$29,"Sex Req'd")))+IF(OR(C627="B",C627="S"),LOOKUP(N627,'Adjustment Factors'!$B$7:$B$25,'Adjustment Factors'!$D$7:$D$25),IF(C627="H",LOOKUP(N627,'Adjustment Factors'!$B$7:$B$25,'Adjustment Factors'!$E$7:$E$25),"")),0))</f>
        <v/>
      </c>
      <c r="R627" s="31" t="str">
        <f t="shared" si="78"/>
        <v/>
      </c>
      <c r="S627" s="32" t="str">
        <f t="shared" si="80"/>
        <v/>
      </c>
      <c r="T627" s="31" t="str">
        <f t="shared" si="79"/>
        <v/>
      </c>
    </row>
    <row r="628" spans="1:20" x14ac:dyDescent="0.25">
      <c r="A628" s="27"/>
      <c r="B628" s="28"/>
      <c r="C628" s="28"/>
      <c r="D628" s="29"/>
      <c r="E628" s="30"/>
      <c r="F628" s="30"/>
      <c r="G628" s="29"/>
      <c r="H628" s="27"/>
      <c r="I628" s="27"/>
      <c r="J628" s="27"/>
      <c r="K628" s="27"/>
      <c r="L628" s="31" t="str">
        <f t="shared" si="74"/>
        <v/>
      </c>
      <c r="M628" s="31" t="str">
        <f t="shared" si="75"/>
        <v/>
      </c>
      <c r="N628" s="31" t="str">
        <f t="shared" si="76"/>
        <v/>
      </c>
      <c r="O628" s="32" t="str">
        <f>IF(AND(A628="",B628=""), "",IF(I628&gt;0, I628+LOOKUP(N628,'Adjustment Factors'!$B$7:$B$25,'Adjustment Factors'!$C$7:$C$25),IF(OR(C628="B", C628= "S"), 'Adjustment Factors'!$C$28,IF(C628="H", 'Adjustment Factors'!$C$29,"Sex Req'd"))))</f>
        <v/>
      </c>
      <c r="P628" s="31" t="str">
        <f t="shared" si="77"/>
        <v/>
      </c>
      <c r="Q628" s="32" t="str">
        <f>IF(OR(AND(A628="",B628=""),C628="",J628="" ), "",ROUND((((J628-(IF(I628&gt;0, I628,IF(OR(C628="B", C628= "S"), 'Adjustment Factors'!$C$28,IF(C628="H", 'Adjustment Factors'!$C$29,"Sex Req'd")))))/L628)*205)+IF(I628&gt;0, I628,IF(OR(C628="B", C628= "S"), 'Adjustment Factors'!$C$28,IF(C628="H", 'Adjustment Factors'!$C$29,"Sex Req'd")))+IF(OR(C628="B",C628="S"),LOOKUP(N628,'Adjustment Factors'!$B$7:$B$25,'Adjustment Factors'!$D$7:$D$25),IF(C628="H",LOOKUP(N628,'Adjustment Factors'!$B$7:$B$25,'Adjustment Factors'!$E$7:$E$25),"")),0))</f>
        <v/>
      </c>
      <c r="R628" s="31" t="str">
        <f t="shared" si="78"/>
        <v/>
      </c>
      <c r="S628" s="32" t="str">
        <f t="shared" si="80"/>
        <v/>
      </c>
      <c r="T628" s="31" t="str">
        <f t="shared" si="79"/>
        <v/>
      </c>
    </row>
    <row r="629" spans="1:20" x14ac:dyDescent="0.25">
      <c r="A629" s="27"/>
      <c r="B629" s="28"/>
      <c r="C629" s="28"/>
      <c r="D629" s="29"/>
      <c r="E629" s="30"/>
      <c r="F629" s="30"/>
      <c r="G629" s="29"/>
      <c r="H629" s="27"/>
      <c r="I629" s="27"/>
      <c r="J629" s="27"/>
      <c r="K629" s="27"/>
      <c r="L629" s="31" t="str">
        <f t="shared" si="74"/>
        <v/>
      </c>
      <c r="M629" s="31" t="str">
        <f t="shared" si="75"/>
        <v/>
      </c>
      <c r="N629" s="31" t="str">
        <f t="shared" si="76"/>
        <v/>
      </c>
      <c r="O629" s="32" t="str">
        <f>IF(AND(A629="",B629=""), "",IF(I629&gt;0, I629+LOOKUP(N629,'Adjustment Factors'!$B$7:$B$25,'Adjustment Factors'!$C$7:$C$25),IF(OR(C629="B", C629= "S"), 'Adjustment Factors'!$C$28,IF(C629="H", 'Adjustment Factors'!$C$29,"Sex Req'd"))))</f>
        <v/>
      </c>
      <c r="P629" s="31" t="str">
        <f t="shared" si="77"/>
        <v/>
      </c>
      <c r="Q629" s="32" t="str">
        <f>IF(OR(AND(A629="",B629=""),C629="",J629="" ), "",ROUND((((J629-(IF(I629&gt;0, I629,IF(OR(C629="B", C629= "S"), 'Adjustment Factors'!$C$28,IF(C629="H", 'Adjustment Factors'!$C$29,"Sex Req'd")))))/L629)*205)+IF(I629&gt;0, I629,IF(OR(C629="B", C629= "S"), 'Adjustment Factors'!$C$28,IF(C629="H", 'Adjustment Factors'!$C$29,"Sex Req'd")))+IF(OR(C629="B",C629="S"),LOOKUP(N629,'Adjustment Factors'!$B$7:$B$25,'Adjustment Factors'!$D$7:$D$25),IF(C629="H",LOOKUP(N629,'Adjustment Factors'!$B$7:$B$25,'Adjustment Factors'!$E$7:$E$25),"")),0))</f>
        <v/>
      </c>
      <c r="R629" s="31" t="str">
        <f t="shared" si="78"/>
        <v/>
      </c>
      <c r="S629" s="32" t="str">
        <f t="shared" si="80"/>
        <v/>
      </c>
      <c r="T629" s="31" t="str">
        <f t="shared" si="79"/>
        <v/>
      </c>
    </row>
    <row r="630" spans="1:20" x14ac:dyDescent="0.25">
      <c r="A630" s="27"/>
      <c r="B630" s="28"/>
      <c r="C630" s="28"/>
      <c r="D630" s="29"/>
      <c r="E630" s="30"/>
      <c r="F630" s="30"/>
      <c r="G630" s="29"/>
      <c r="H630" s="27"/>
      <c r="I630" s="27"/>
      <c r="J630" s="27"/>
      <c r="K630" s="27"/>
      <c r="L630" s="31" t="str">
        <f t="shared" si="74"/>
        <v/>
      </c>
      <c r="M630" s="31" t="str">
        <f t="shared" si="75"/>
        <v/>
      </c>
      <c r="N630" s="31" t="str">
        <f t="shared" si="76"/>
        <v/>
      </c>
      <c r="O630" s="32" t="str">
        <f>IF(AND(A630="",B630=""), "",IF(I630&gt;0, I630+LOOKUP(N630,'Adjustment Factors'!$B$7:$B$25,'Adjustment Factors'!$C$7:$C$25),IF(OR(C630="B", C630= "S"), 'Adjustment Factors'!$C$28,IF(C630="H", 'Adjustment Factors'!$C$29,"Sex Req'd"))))</f>
        <v/>
      </c>
      <c r="P630" s="31" t="str">
        <f t="shared" si="77"/>
        <v/>
      </c>
      <c r="Q630" s="32" t="str">
        <f>IF(OR(AND(A630="",B630=""),C630="",J630="" ), "",ROUND((((J630-(IF(I630&gt;0, I630,IF(OR(C630="B", C630= "S"), 'Adjustment Factors'!$C$28,IF(C630="H", 'Adjustment Factors'!$C$29,"Sex Req'd")))))/L630)*205)+IF(I630&gt;0, I630,IF(OR(C630="B", C630= "S"), 'Adjustment Factors'!$C$28,IF(C630="H", 'Adjustment Factors'!$C$29,"Sex Req'd")))+IF(OR(C630="B",C630="S"),LOOKUP(N630,'Adjustment Factors'!$B$7:$B$25,'Adjustment Factors'!$D$7:$D$25),IF(C630="H",LOOKUP(N630,'Adjustment Factors'!$B$7:$B$25,'Adjustment Factors'!$E$7:$E$25),"")),0))</f>
        <v/>
      </c>
      <c r="R630" s="31" t="str">
        <f t="shared" si="78"/>
        <v/>
      </c>
      <c r="S630" s="32" t="str">
        <f t="shared" si="80"/>
        <v/>
      </c>
      <c r="T630" s="31" t="str">
        <f t="shared" si="79"/>
        <v/>
      </c>
    </row>
    <row r="631" spans="1:20" x14ac:dyDescent="0.25">
      <c r="A631" s="27"/>
      <c r="B631" s="28"/>
      <c r="C631" s="28"/>
      <c r="D631" s="29"/>
      <c r="E631" s="30"/>
      <c r="F631" s="30"/>
      <c r="G631" s="29"/>
      <c r="H631" s="27"/>
      <c r="I631" s="27"/>
      <c r="J631" s="27"/>
      <c r="K631" s="27"/>
      <c r="L631" s="31" t="str">
        <f t="shared" si="74"/>
        <v/>
      </c>
      <c r="M631" s="31" t="str">
        <f t="shared" si="75"/>
        <v/>
      </c>
      <c r="N631" s="31" t="str">
        <f t="shared" si="76"/>
        <v/>
      </c>
      <c r="O631" s="32" t="str">
        <f>IF(AND(A631="",B631=""), "",IF(I631&gt;0, I631+LOOKUP(N631,'Adjustment Factors'!$B$7:$B$25,'Adjustment Factors'!$C$7:$C$25),IF(OR(C631="B", C631= "S"), 'Adjustment Factors'!$C$28,IF(C631="H", 'Adjustment Factors'!$C$29,"Sex Req'd"))))</f>
        <v/>
      </c>
      <c r="P631" s="31" t="str">
        <f t="shared" si="77"/>
        <v/>
      </c>
      <c r="Q631" s="32" t="str">
        <f>IF(OR(AND(A631="",B631=""),C631="",J631="" ), "",ROUND((((J631-(IF(I631&gt;0, I631,IF(OR(C631="B", C631= "S"), 'Adjustment Factors'!$C$28,IF(C631="H", 'Adjustment Factors'!$C$29,"Sex Req'd")))))/L631)*205)+IF(I631&gt;0, I631,IF(OR(C631="B", C631= "S"), 'Adjustment Factors'!$C$28,IF(C631="H", 'Adjustment Factors'!$C$29,"Sex Req'd")))+IF(OR(C631="B",C631="S"),LOOKUP(N631,'Adjustment Factors'!$B$7:$B$25,'Adjustment Factors'!$D$7:$D$25),IF(C631="H",LOOKUP(N631,'Adjustment Factors'!$B$7:$B$25,'Adjustment Factors'!$E$7:$E$25),"")),0))</f>
        <v/>
      </c>
      <c r="R631" s="31" t="str">
        <f t="shared" si="78"/>
        <v/>
      </c>
      <c r="S631" s="32" t="str">
        <f t="shared" si="80"/>
        <v/>
      </c>
      <c r="T631" s="31" t="str">
        <f t="shared" si="79"/>
        <v/>
      </c>
    </row>
    <row r="632" spans="1:20" x14ac:dyDescent="0.25">
      <c r="A632" s="27"/>
      <c r="B632" s="28"/>
      <c r="C632" s="28"/>
      <c r="D632" s="29"/>
      <c r="E632" s="30"/>
      <c r="F632" s="30"/>
      <c r="G632" s="29"/>
      <c r="H632" s="27"/>
      <c r="I632" s="27"/>
      <c r="J632" s="27"/>
      <c r="K632" s="27"/>
      <c r="L632" s="31" t="str">
        <f t="shared" ref="L632:L695" si="81">IF(OR(D632="",$D$8=""), "",IF(AND(($D$8-D632)&gt;=160,($D$8-D632)&lt;=250),($D$8-D632),"Out of Range"))</f>
        <v/>
      </c>
      <c r="M632" s="31" t="str">
        <f t="shared" ref="M632:M695" si="82">IF(OR(D632="",$D$9=""), "",IF(AND(($D$9-D632)&gt;=320,($D$9-D632)&lt;=410),($D$9-D632),"Out of Range"))</f>
        <v/>
      </c>
      <c r="N632" s="31" t="str">
        <f t="shared" ref="N632:N695" si="83">IF(D632="","",IF(G632&lt;&gt;"",IF((D632-G632)&lt; 640, 1, IF(AND((D632-G632)&gt;639, (D632-G632)&lt;730), 2, INT((D632-G632)/365))),IF(H632&gt;0,H632,"Dam Age Rqd")))</f>
        <v/>
      </c>
      <c r="O632" s="32" t="str">
        <f>IF(AND(A632="",B632=""), "",IF(I632&gt;0, I632+LOOKUP(N632,'Adjustment Factors'!$B$7:$B$25,'Adjustment Factors'!$C$7:$C$25),IF(OR(C632="B", C632= "S"), 'Adjustment Factors'!$C$28,IF(C632="H", 'Adjustment Factors'!$C$29,"Sex Req'd"))))</f>
        <v/>
      </c>
      <c r="P632" s="31" t="str">
        <f t="shared" si="77"/>
        <v/>
      </c>
      <c r="Q632" s="32" t="str">
        <f>IF(OR(AND(A632="",B632=""),C632="",J632="" ), "",ROUND((((J632-(IF(I632&gt;0, I632,IF(OR(C632="B", C632= "S"), 'Adjustment Factors'!$C$28,IF(C632="H", 'Adjustment Factors'!$C$29,"Sex Req'd")))))/L632)*205)+IF(I632&gt;0, I632,IF(OR(C632="B", C632= "S"), 'Adjustment Factors'!$C$28,IF(C632="H", 'Adjustment Factors'!$C$29,"Sex Req'd")))+IF(OR(C632="B",C632="S"),LOOKUP(N632,'Adjustment Factors'!$B$7:$B$25,'Adjustment Factors'!$D$7:$D$25),IF(C632="H",LOOKUP(N632,'Adjustment Factors'!$B$7:$B$25,'Adjustment Factors'!$E$7:$E$25),"")),0))</f>
        <v/>
      </c>
      <c r="R632" s="31" t="str">
        <f t="shared" si="78"/>
        <v/>
      </c>
      <c r="S632" s="32" t="str">
        <f t="shared" si="80"/>
        <v/>
      </c>
      <c r="T632" s="31" t="str">
        <f t="shared" si="79"/>
        <v/>
      </c>
    </row>
    <row r="633" spans="1:20" x14ac:dyDescent="0.25">
      <c r="A633" s="27"/>
      <c r="B633" s="28"/>
      <c r="C633" s="28"/>
      <c r="D633" s="29"/>
      <c r="E633" s="30"/>
      <c r="F633" s="30"/>
      <c r="G633" s="29"/>
      <c r="H633" s="27"/>
      <c r="I633" s="27"/>
      <c r="J633" s="27"/>
      <c r="K633" s="27"/>
      <c r="L633" s="31" t="str">
        <f t="shared" si="81"/>
        <v/>
      </c>
      <c r="M633" s="31" t="str">
        <f t="shared" si="82"/>
        <v/>
      </c>
      <c r="N633" s="31" t="str">
        <f t="shared" si="83"/>
        <v/>
      </c>
      <c r="O633" s="32" t="str">
        <f>IF(AND(A633="",B633=""), "",IF(I633&gt;0, I633+LOOKUP(N633,'Adjustment Factors'!$B$7:$B$25,'Adjustment Factors'!$C$7:$C$25),IF(OR(C633="B", C633= "S"), 'Adjustment Factors'!$C$28,IF(C633="H", 'Adjustment Factors'!$C$29,"Sex Req'd"))))</f>
        <v/>
      </c>
      <c r="P633" s="31" t="str">
        <f t="shared" si="77"/>
        <v/>
      </c>
      <c r="Q633" s="32" t="str">
        <f>IF(OR(AND(A633="",B633=""),C633="",J633="" ), "",ROUND((((J633-(IF(I633&gt;0, I633,IF(OR(C633="B", C633= "S"), 'Adjustment Factors'!$C$28,IF(C633="H", 'Adjustment Factors'!$C$29,"Sex Req'd")))))/L633)*205)+IF(I633&gt;0, I633,IF(OR(C633="B", C633= "S"), 'Adjustment Factors'!$C$28,IF(C633="H", 'Adjustment Factors'!$C$29,"Sex Req'd")))+IF(OR(C633="B",C633="S"),LOOKUP(N633,'Adjustment Factors'!$B$7:$B$25,'Adjustment Factors'!$D$7:$D$25),IF(C633="H",LOOKUP(N633,'Adjustment Factors'!$B$7:$B$25,'Adjustment Factors'!$E$7:$E$25),"")),0))</f>
        <v/>
      </c>
      <c r="R633" s="31" t="str">
        <f t="shared" si="78"/>
        <v/>
      </c>
      <c r="S633" s="32" t="str">
        <f t="shared" si="80"/>
        <v/>
      </c>
      <c r="T633" s="31" t="str">
        <f t="shared" si="79"/>
        <v/>
      </c>
    </row>
    <row r="634" spans="1:20" x14ac:dyDescent="0.25">
      <c r="A634" s="27"/>
      <c r="B634" s="28"/>
      <c r="C634" s="28"/>
      <c r="D634" s="29"/>
      <c r="E634" s="30"/>
      <c r="F634" s="30"/>
      <c r="G634" s="29"/>
      <c r="H634" s="27"/>
      <c r="I634" s="27"/>
      <c r="J634" s="27"/>
      <c r="K634" s="27"/>
      <c r="L634" s="31" t="str">
        <f t="shared" si="81"/>
        <v/>
      </c>
      <c r="M634" s="31" t="str">
        <f t="shared" si="82"/>
        <v/>
      </c>
      <c r="N634" s="31" t="str">
        <f t="shared" si="83"/>
        <v/>
      </c>
      <c r="O634" s="32" t="str">
        <f>IF(AND(A634="",B634=""), "",IF(I634&gt;0, I634+LOOKUP(N634,'Adjustment Factors'!$B$7:$B$25,'Adjustment Factors'!$C$7:$C$25),IF(OR(C634="B", C634= "S"), 'Adjustment Factors'!$C$28,IF(C634="H", 'Adjustment Factors'!$C$29,"Sex Req'd"))))</f>
        <v/>
      </c>
      <c r="P634" s="31" t="str">
        <f t="shared" si="77"/>
        <v/>
      </c>
      <c r="Q634" s="32" t="str">
        <f>IF(OR(AND(A634="",B634=""),C634="",J634="" ), "",ROUND((((J634-(IF(I634&gt;0, I634,IF(OR(C634="B", C634= "S"), 'Adjustment Factors'!$C$28,IF(C634="H", 'Adjustment Factors'!$C$29,"Sex Req'd")))))/L634)*205)+IF(I634&gt;0, I634,IF(OR(C634="B", C634= "S"), 'Adjustment Factors'!$C$28,IF(C634="H", 'Adjustment Factors'!$C$29,"Sex Req'd")))+IF(OR(C634="B",C634="S"),LOOKUP(N634,'Adjustment Factors'!$B$7:$B$25,'Adjustment Factors'!$D$7:$D$25),IF(C634="H",LOOKUP(N634,'Adjustment Factors'!$B$7:$B$25,'Adjustment Factors'!$E$7:$E$25),"")),0))</f>
        <v/>
      </c>
      <c r="R634" s="31" t="str">
        <f t="shared" si="78"/>
        <v/>
      </c>
      <c r="S634" s="32" t="str">
        <f t="shared" si="80"/>
        <v/>
      </c>
      <c r="T634" s="31" t="str">
        <f t="shared" si="79"/>
        <v/>
      </c>
    </row>
    <row r="635" spans="1:20" x14ac:dyDescent="0.25">
      <c r="A635" s="27"/>
      <c r="B635" s="28"/>
      <c r="C635" s="28"/>
      <c r="D635" s="29"/>
      <c r="E635" s="30"/>
      <c r="F635" s="30"/>
      <c r="G635" s="29"/>
      <c r="H635" s="27"/>
      <c r="I635" s="27"/>
      <c r="J635" s="27"/>
      <c r="K635" s="27"/>
      <c r="L635" s="31" t="str">
        <f t="shared" si="81"/>
        <v/>
      </c>
      <c r="M635" s="31" t="str">
        <f t="shared" si="82"/>
        <v/>
      </c>
      <c r="N635" s="31" t="str">
        <f t="shared" si="83"/>
        <v/>
      </c>
      <c r="O635" s="32" t="str">
        <f>IF(AND(A635="",B635=""), "",IF(I635&gt;0, I635+LOOKUP(N635,'Adjustment Factors'!$B$7:$B$25,'Adjustment Factors'!$C$7:$C$25),IF(OR(C635="B", C635= "S"), 'Adjustment Factors'!$C$28,IF(C635="H", 'Adjustment Factors'!$C$29,"Sex Req'd"))))</f>
        <v/>
      </c>
      <c r="P635" s="31" t="str">
        <f t="shared" ref="P635:P698" si="84">IF(O635="","",O635/$O$12*100)</f>
        <v/>
      </c>
      <c r="Q635" s="32" t="str">
        <f>IF(OR(AND(A635="",B635=""),C635="",J635="" ), "",ROUND((((J635-(IF(I635&gt;0, I635,IF(OR(C635="B", C635= "S"), 'Adjustment Factors'!$C$28,IF(C635="H", 'Adjustment Factors'!$C$29,"Sex Req'd")))))/L635)*205)+IF(I635&gt;0, I635,IF(OR(C635="B", C635= "S"), 'Adjustment Factors'!$C$28,IF(C635="H", 'Adjustment Factors'!$C$29,"Sex Req'd")))+IF(OR(C635="B",C635="S"),LOOKUP(N635,'Adjustment Factors'!$B$7:$B$25,'Adjustment Factors'!$D$7:$D$25),IF(C635="H",LOOKUP(N635,'Adjustment Factors'!$B$7:$B$25,'Adjustment Factors'!$E$7:$E$25),"")),0))</f>
        <v/>
      </c>
      <c r="R635" s="31" t="str">
        <f t="shared" ref="R635:R698" si="85">IF(Q635="","",Q635/$Q$12*100)</f>
        <v/>
      </c>
      <c r="S635" s="32" t="str">
        <f t="shared" si="80"/>
        <v/>
      </c>
      <c r="T635" s="31" t="str">
        <f t="shared" ref="T635:T698" si="86">IF(S635="","",S635/$S$12*100)</f>
        <v/>
      </c>
    </row>
    <row r="636" spans="1:20" x14ac:dyDescent="0.25">
      <c r="A636" s="27"/>
      <c r="B636" s="28"/>
      <c r="C636" s="28"/>
      <c r="D636" s="29"/>
      <c r="E636" s="30"/>
      <c r="F636" s="30"/>
      <c r="G636" s="29"/>
      <c r="H636" s="27"/>
      <c r="I636" s="27"/>
      <c r="J636" s="27"/>
      <c r="K636" s="27"/>
      <c r="L636" s="31" t="str">
        <f t="shared" si="81"/>
        <v/>
      </c>
      <c r="M636" s="31" t="str">
        <f t="shared" si="82"/>
        <v/>
      </c>
      <c r="N636" s="31" t="str">
        <f t="shared" si="83"/>
        <v/>
      </c>
      <c r="O636" s="32" t="str">
        <f>IF(AND(A636="",B636=""), "",IF(I636&gt;0, I636+LOOKUP(N636,'Adjustment Factors'!$B$7:$B$25,'Adjustment Factors'!$C$7:$C$25),IF(OR(C636="B", C636= "S"), 'Adjustment Factors'!$C$28,IF(C636="H", 'Adjustment Factors'!$C$29,"Sex Req'd"))))</f>
        <v/>
      </c>
      <c r="P636" s="31" t="str">
        <f t="shared" si="84"/>
        <v/>
      </c>
      <c r="Q636" s="32" t="str">
        <f>IF(OR(AND(A636="",B636=""),C636="",J636="" ), "",ROUND((((J636-(IF(I636&gt;0, I636,IF(OR(C636="B", C636= "S"), 'Adjustment Factors'!$C$28,IF(C636="H", 'Adjustment Factors'!$C$29,"Sex Req'd")))))/L636)*205)+IF(I636&gt;0, I636,IF(OR(C636="B", C636= "S"), 'Adjustment Factors'!$C$28,IF(C636="H", 'Adjustment Factors'!$C$29,"Sex Req'd")))+IF(OR(C636="B",C636="S"),LOOKUP(N636,'Adjustment Factors'!$B$7:$B$25,'Adjustment Factors'!$D$7:$D$25),IF(C636="H",LOOKUP(N636,'Adjustment Factors'!$B$7:$B$25,'Adjustment Factors'!$E$7:$E$25),"")),0))</f>
        <v/>
      </c>
      <c r="R636" s="31" t="str">
        <f t="shared" si="85"/>
        <v/>
      </c>
      <c r="S636" s="32" t="str">
        <f t="shared" si="80"/>
        <v/>
      </c>
      <c r="T636" s="31" t="str">
        <f t="shared" si="86"/>
        <v/>
      </c>
    </row>
    <row r="637" spans="1:20" x14ac:dyDescent="0.25">
      <c r="A637" s="27"/>
      <c r="B637" s="28"/>
      <c r="C637" s="28"/>
      <c r="D637" s="29"/>
      <c r="E637" s="30"/>
      <c r="F637" s="30"/>
      <c r="G637" s="29"/>
      <c r="H637" s="27"/>
      <c r="I637" s="27"/>
      <c r="J637" s="27"/>
      <c r="K637" s="27"/>
      <c r="L637" s="31" t="str">
        <f t="shared" si="81"/>
        <v/>
      </c>
      <c r="M637" s="31" t="str">
        <f t="shared" si="82"/>
        <v/>
      </c>
      <c r="N637" s="31" t="str">
        <f t="shared" si="83"/>
        <v/>
      </c>
      <c r="O637" s="32" t="str">
        <f>IF(AND(A637="",B637=""), "",IF(I637&gt;0, I637+LOOKUP(N637,'Adjustment Factors'!$B$7:$B$25,'Adjustment Factors'!$C$7:$C$25),IF(OR(C637="B", C637= "S"), 'Adjustment Factors'!$C$28,IF(C637="H", 'Adjustment Factors'!$C$29,"Sex Req'd"))))</f>
        <v/>
      </c>
      <c r="P637" s="31" t="str">
        <f t="shared" si="84"/>
        <v/>
      </c>
      <c r="Q637" s="32" t="str">
        <f>IF(OR(AND(A637="",B637=""),C637="",J637="" ), "",ROUND((((J637-(IF(I637&gt;0, I637,IF(OR(C637="B", C637= "S"), 'Adjustment Factors'!$C$28,IF(C637="H", 'Adjustment Factors'!$C$29,"Sex Req'd")))))/L637)*205)+IF(I637&gt;0, I637,IF(OR(C637="B", C637= "S"), 'Adjustment Factors'!$C$28,IF(C637="H", 'Adjustment Factors'!$C$29,"Sex Req'd")))+IF(OR(C637="B",C637="S"),LOOKUP(N637,'Adjustment Factors'!$B$7:$B$25,'Adjustment Factors'!$D$7:$D$25),IF(C637="H",LOOKUP(N637,'Adjustment Factors'!$B$7:$B$25,'Adjustment Factors'!$E$7:$E$25),"")),0))</f>
        <v/>
      </c>
      <c r="R637" s="31" t="str">
        <f t="shared" si="85"/>
        <v/>
      </c>
      <c r="S637" s="32" t="str">
        <f t="shared" si="80"/>
        <v/>
      </c>
      <c r="T637" s="31" t="str">
        <f t="shared" si="86"/>
        <v/>
      </c>
    </row>
    <row r="638" spans="1:20" x14ac:dyDescent="0.25">
      <c r="A638" s="27"/>
      <c r="B638" s="28"/>
      <c r="C638" s="28"/>
      <c r="D638" s="29"/>
      <c r="E638" s="30"/>
      <c r="F638" s="30"/>
      <c r="G638" s="29"/>
      <c r="H638" s="27"/>
      <c r="I638" s="27"/>
      <c r="J638" s="27"/>
      <c r="K638" s="27"/>
      <c r="L638" s="31" t="str">
        <f t="shared" si="81"/>
        <v/>
      </c>
      <c r="M638" s="31" t="str">
        <f t="shared" si="82"/>
        <v/>
      </c>
      <c r="N638" s="31" t="str">
        <f t="shared" si="83"/>
        <v/>
      </c>
      <c r="O638" s="32" t="str">
        <f>IF(AND(A638="",B638=""), "",IF(I638&gt;0, I638+LOOKUP(N638,'Adjustment Factors'!$B$7:$B$25,'Adjustment Factors'!$C$7:$C$25),IF(OR(C638="B", C638= "S"), 'Adjustment Factors'!$C$28,IF(C638="H", 'Adjustment Factors'!$C$29,"Sex Req'd"))))</f>
        <v/>
      </c>
      <c r="P638" s="31" t="str">
        <f t="shared" si="84"/>
        <v/>
      </c>
      <c r="Q638" s="32" t="str">
        <f>IF(OR(AND(A638="",B638=""),C638="",J638="" ), "",ROUND((((J638-(IF(I638&gt;0, I638,IF(OR(C638="B", C638= "S"), 'Adjustment Factors'!$C$28,IF(C638="H", 'Adjustment Factors'!$C$29,"Sex Req'd")))))/L638)*205)+IF(I638&gt;0, I638,IF(OR(C638="B", C638= "S"), 'Adjustment Factors'!$C$28,IF(C638="H", 'Adjustment Factors'!$C$29,"Sex Req'd")))+IF(OR(C638="B",C638="S"),LOOKUP(N638,'Adjustment Factors'!$B$7:$B$25,'Adjustment Factors'!$D$7:$D$25),IF(C638="H",LOOKUP(N638,'Adjustment Factors'!$B$7:$B$25,'Adjustment Factors'!$E$7:$E$25),"")),0))</f>
        <v/>
      </c>
      <c r="R638" s="31" t="str">
        <f t="shared" si="85"/>
        <v/>
      </c>
      <c r="S638" s="32" t="str">
        <f t="shared" si="80"/>
        <v/>
      </c>
      <c r="T638" s="31" t="str">
        <f t="shared" si="86"/>
        <v/>
      </c>
    </row>
    <row r="639" spans="1:20" x14ac:dyDescent="0.25">
      <c r="A639" s="27"/>
      <c r="B639" s="28"/>
      <c r="C639" s="28"/>
      <c r="D639" s="29"/>
      <c r="E639" s="30"/>
      <c r="F639" s="30"/>
      <c r="G639" s="29"/>
      <c r="H639" s="27"/>
      <c r="I639" s="27"/>
      <c r="J639" s="27"/>
      <c r="K639" s="27"/>
      <c r="L639" s="31" t="str">
        <f t="shared" si="81"/>
        <v/>
      </c>
      <c r="M639" s="31" t="str">
        <f t="shared" si="82"/>
        <v/>
      </c>
      <c r="N639" s="31" t="str">
        <f t="shared" si="83"/>
        <v/>
      </c>
      <c r="O639" s="32" t="str">
        <f>IF(AND(A639="",B639=""), "",IF(I639&gt;0, I639+LOOKUP(N639,'Adjustment Factors'!$B$7:$B$25,'Adjustment Factors'!$C$7:$C$25),IF(OR(C639="B", C639= "S"), 'Adjustment Factors'!$C$28,IF(C639="H", 'Adjustment Factors'!$C$29,"Sex Req'd"))))</f>
        <v/>
      </c>
      <c r="P639" s="31" t="str">
        <f t="shared" si="84"/>
        <v/>
      </c>
      <c r="Q639" s="32" t="str">
        <f>IF(OR(AND(A639="",B639=""),C639="",J639="" ), "",ROUND((((J639-(IF(I639&gt;0, I639,IF(OR(C639="B", C639= "S"), 'Adjustment Factors'!$C$28,IF(C639="H", 'Adjustment Factors'!$C$29,"Sex Req'd")))))/L639)*205)+IF(I639&gt;0, I639,IF(OR(C639="B", C639= "S"), 'Adjustment Factors'!$C$28,IF(C639="H", 'Adjustment Factors'!$C$29,"Sex Req'd")))+IF(OR(C639="B",C639="S"),LOOKUP(N639,'Adjustment Factors'!$B$7:$B$25,'Adjustment Factors'!$D$7:$D$25),IF(C639="H",LOOKUP(N639,'Adjustment Factors'!$B$7:$B$25,'Adjustment Factors'!$E$7:$E$25),"")),0))</f>
        <v/>
      </c>
      <c r="R639" s="31" t="str">
        <f t="shared" si="85"/>
        <v/>
      </c>
      <c r="S639" s="32" t="str">
        <f t="shared" si="80"/>
        <v/>
      </c>
      <c r="T639" s="31" t="str">
        <f t="shared" si="86"/>
        <v/>
      </c>
    </row>
    <row r="640" spans="1:20" x14ac:dyDescent="0.25">
      <c r="A640" s="27"/>
      <c r="B640" s="28"/>
      <c r="C640" s="28"/>
      <c r="D640" s="29"/>
      <c r="E640" s="30"/>
      <c r="F640" s="30"/>
      <c r="G640" s="29"/>
      <c r="H640" s="27"/>
      <c r="I640" s="27"/>
      <c r="J640" s="27"/>
      <c r="K640" s="27"/>
      <c r="L640" s="31" t="str">
        <f t="shared" si="81"/>
        <v/>
      </c>
      <c r="M640" s="31" t="str">
        <f t="shared" si="82"/>
        <v/>
      </c>
      <c r="N640" s="31" t="str">
        <f t="shared" si="83"/>
        <v/>
      </c>
      <c r="O640" s="32" t="str">
        <f>IF(AND(A640="",B640=""), "",IF(I640&gt;0, I640+LOOKUP(N640,'Adjustment Factors'!$B$7:$B$25,'Adjustment Factors'!$C$7:$C$25),IF(OR(C640="B", C640= "S"), 'Adjustment Factors'!$C$28,IF(C640="H", 'Adjustment Factors'!$C$29,"Sex Req'd"))))</f>
        <v/>
      </c>
      <c r="P640" s="31" t="str">
        <f t="shared" si="84"/>
        <v/>
      </c>
      <c r="Q640" s="32" t="str">
        <f>IF(OR(AND(A640="",B640=""),C640="",J640="" ), "",ROUND((((J640-(IF(I640&gt;0, I640,IF(OR(C640="B", C640= "S"), 'Adjustment Factors'!$C$28,IF(C640="H", 'Adjustment Factors'!$C$29,"Sex Req'd")))))/L640)*205)+IF(I640&gt;0, I640,IF(OR(C640="B", C640= "S"), 'Adjustment Factors'!$C$28,IF(C640="H", 'Adjustment Factors'!$C$29,"Sex Req'd")))+IF(OR(C640="B",C640="S"),LOOKUP(N640,'Adjustment Factors'!$B$7:$B$25,'Adjustment Factors'!$D$7:$D$25),IF(C640="H",LOOKUP(N640,'Adjustment Factors'!$B$7:$B$25,'Adjustment Factors'!$E$7:$E$25),"")),0))</f>
        <v/>
      </c>
      <c r="R640" s="31" t="str">
        <f t="shared" si="85"/>
        <v/>
      </c>
      <c r="S640" s="32" t="str">
        <f t="shared" si="80"/>
        <v/>
      </c>
      <c r="T640" s="31" t="str">
        <f t="shared" si="86"/>
        <v/>
      </c>
    </row>
    <row r="641" spans="1:20" x14ac:dyDescent="0.25">
      <c r="A641" s="27"/>
      <c r="B641" s="28"/>
      <c r="C641" s="28"/>
      <c r="D641" s="29"/>
      <c r="E641" s="30"/>
      <c r="F641" s="30"/>
      <c r="G641" s="29"/>
      <c r="H641" s="27"/>
      <c r="I641" s="27"/>
      <c r="J641" s="27"/>
      <c r="K641" s="27"/>
      <c r="L641" s="31" t="str">
        <f t="shared" si="81"/>
        <v/>
      </c>
      <c r="M641" s="31" t="str">
        <f t="shared" si="82"/>
        <v/>
      </c>
      <c r="N641" s="31" t="str">
        <f t="shared" si="83"/>
        <v/>
      </c>
      <c r="O641" s="32" t="str">
        <f>IF(AND(A641="",B641=""), "",IF(I641&gt;0, I641+LOOKUP(N641,'Adjustment Factors'!$B$7:$B$25,'Adjustment Factors'!$C$7:$C$25),IF(OR(C641="B", C641= "S"), 'Adjustment Factors'!$C$28,IF(C641="H", 'Adjustment Factors'!$C$29,"Sex Req'd"))))</f>
        <v/>
      </c>
      <c r="P641" s="31" t="str">
        <f t="shared" si="84"/>
        <v/>
      </c>
      <c r="Q641" s="32" t="str">
        <f>IF(OR(AND(A641="",B641=""),C641="",J641="" ), "",ROUND((((J641-(IF(I641&gt;0, I641,IF(OR(C641="B", C641= "S"), 'Adjustment Factors'!$C$28,IF(C641="H", 'Adjustment Factors'!$C$29,"Sex Req'd")))))/L641)*205)+IF(I641&gt;0, I641,IF(OR(C641="B", C641= "S"), 'Adjustment Factors'!$C$28,IF(C641="H", 'Adjustment Factors'!$C$29,"Sex Req'd")))+IF(OR(C641="B",C641="S"),LOOKUP(N641,'Adjustment Factors'!$B$7:$B$25,'Adjustment Factors'!$D$7:$D$25),IF(C641="H",LOOKUP(N641,'Adjustment Factors'!$B$7:$B$25,'Adjustment Factors'!$E$7:$E$25),"")),0))</f>
        <v/>
      </c>
      <c r="R641" s="31" t="str">
        <f t="shared" si="85"/>
        <v/>
      </c>
      <c r="S641" s="32" t="str">
        <f t="shared" si="80"/>
        <v/>
      </c>
      <c r="T641" s="31" t="str">
        <f t="shared" si="86"/>
        <v/>
      </c>
    </row>
    <row r="642" spans="1:20" x14ac:dyDescent="0.25">
      <c r="A642" s="27"/>
      <c r="B642" s="28"/>
      <c r="C642" s="28"/>
      <c r="D642" s="29"/>
      <c r="E642" s="30"/>
      <c r="F642" s="30"/>
      <c r="G642" s="29"/>
      <c r="H642" s="27"/>
      <c r="I642" s="27"/>
      <c r="J642" s="27"/>
      <c r="K642" s="27"/>
      <c r="L642" s="31" t="str">
        <f t="shared" si="81"/>
        <v/>
      </c>
      <c r="M642" s="31" t="str">
        <f t="shared" si="82"/>
        <v/>
      </c>
      <c r="N642" s="31" t="str">
        <f t="shared" si="83"/>
        <v/>
      </c>
      <c r="O642" s="32" t="str">
        <f>IF(AND(A642="",B642=""), "",IF(I642&gt;0, I642+LOOKUP(N642,'Adjustment Factors'!$B$7:$B$25,'Adjustment Factors'!$C$7:$C$25),IF(OR(C642="B", C642= "S"), 'Adjustment Factors'!$C$28,IF(C642="H", 'Adjustment Factors'!$C$29,"Sex Req'd"))))</f>
        <v/>
      </c>
      <c r="P642" s="31" t="str">
        <f t="shared" si="84"/>
        <v/>
      </c>
      <c r="Q642" s="32" t="str">
        <f>IF(OR(AND(A642="",B642=""),C642="",J642="" ), "",ROUND((((J642-(IF(I642&gt;0, I642,IF(OR(C642="B", C642= "S"), 'Adjustment Factors'!$C$28,IF(C642="H", 'Adjustment Factors'!$C$29,"Sex Req'd")))))/L642)*205)+IF(I642&gt;0, I642,IF(OR(C642="B", C642= "S"), 'Adjustment Factors'!$C$28,IF(C642="H", 'Adjustment Factors'!$C$29,"Sex Req'd")))+IF(OR(C642="B",C642="S"),LOOKUP(N642,'Adjustment Factors'!$B$7:$B$25,'Adjustment Factors'!$D$7:$D$25),IF(C642="H",LOOKUP(N642,'Adjustment Factors'!$B$7:$B$25,'Adjustment Factors'!$E$7:$E$25),"")),0))</f>
        <v/>
      </c>
      <c r="R642" s="31" t="str">
        <f t="shared" si="85"/>
        <v/>
      </c>
      <c r="S642" s="32" t="str">
        <f t="shared" si="80"/>
        <v/>
      </c>
      <c r="T642" s="31" t="str">
        <f t="shared" si="86"/>
        <v/>
      </c>
    </row>
    <row r="643" spans="1:20" x14ac:dyDescent="0.25">
      <c r="A643" s="27"/>
      <c r="B643" s="28"/>
      <c r="C643" s="28"/>
      <c r="D643" s="29"/>
      <c r="E643" s="30"/>
      <c r="F643" s="30"/>
      <c r="G643" s="29"/>
      <c r="H643" s="27"/>
      <c r="I643" s="27"/>
      <c r="J643" s="27"/>
      <c r="K643" s="27"/>
      <c r="L643" s="31" t="str">
        <f t="shared" si="81"/>
        <v/>
      </c>
      <c r="M643" s="31" t="str">
        <f t="shared" si="82"/>
        <v/>
      </c>
      <c r="N643" s="31" t="str">
        <f t="shared" si="83"/>
        <v/>
      </c>
      <c r="O643" s="32" t="str">
        <f>IF(AND(A643="",B643=""), "",IF(I643&gt;0, I643+LOOKUP(N643,'Adjustment Factors'!$B$7:$B$25,'Adjustment Factors'!$C$7:$C$25),IF(OR(C643="B", C643= "S"), 'Adjustment Factors'!$C$28,IF(C643="H", 'Adjustment Factors'!$C$29,"Sex Req'd"))))</f>
        <v/>
      </c>
      <c r="P643" s="31" t="str">
        <f t="shared" si="84"/>
        <v/>
      </c>
      <c r="Q643" s="32" t="str">
        <f>IF(OR(AND(A643="",B643=""),C643="",J643="" ), "",ROUND((((J643-(IF(I643&gt;0, I643,IF(OR(C643="B", C643= "S"), 'Adjustment Factors'!$C$28,IF(C643="H", 'Adjustment Factors'!$C$29,"Sex Req'd")))))/L643)*205)+IF(I643&gt;0, I643,IF(OR(C643="B", C643= "S"), 'Adjustment Factors'!$C$28,IF(C643="H", 'Adjustment Factors'!$C$29,"Sex Req'd")))+IF(OR(C643="B",C643="S"),LOOKUP(N643,'Adjustment Factors'!$B$7:$B$25,'Adjustment Factors'!$D$7:$D$25),IF(C643="H",LOOKUP(N643,'Adjustment Factors'!$B$7:$B$25,'Adjustment Factors'!$E$7:$E$25),"")),0))</f>
        <v/>
      </c>
      <c r="R643" s="31" t="str">
        <f t="shared" si="85"/>
        <v/>
      </c>
      <c r="S643" s="32" t="str">
        <f t="shared" si="80"/>
        <v/>
      </c>
      <c r="T643" s="31" t="str">
        <f t="shared" si="86"/>
        <v/>
      </c>
    </row>
    <row r="644" spans="1:20" x14ac:dyDescent="0.25">
      <c r="A644" s="27"/>
      <c r="B644" s="28"/>
      <c r="C644" s="28"/>
      <c r="D644" s="29"/>
      <c r="E644" s="30"/>
      <c r="F644" s="30"/>
      <c r="G644" s="29"/>
      <c r="H644" s="27"/>
      <c r="I644" s="27"/>
      <c r="J644" s="27"/>
      <c r="K644" s="27"/>
      <c r="L644" s="31" t="str">
        <f t="shared" si="81"/>
        <v/>
      </c>
      <c r="M644" s="31" t="str">
        <f t="shared" si="82"/>
        <v/>
      </c>
      <c r="N644" s="31" t="str">
        <f t="shared" si="83"/>
        <v/>
      </c>
      <c r="O644" s="32" t="str">
        <f>IF(AND(A644="",B644=""), "",IF(I644&gt;0, I644+LOOKUP(N644,'Adjustment Factors'!$B$7:$B$25,'Adjustment Factors'!$C$7:$C$25),IF(OR(C644="B", C644= "S"), 'Adjustment Factors'!$C$28,IF(C644="H", 'Adjustment Factors'!$C$29,"Sex Req'd"))))</f>
        <v/>
      </c>
      <c r="P644" s="31" t="str">
        <f t="shared" si="84"/>
        <v/>
      </c>
      <c r="Q644" s="32" t="str">
        <f>IF(OR(AND(A644="",B644=""),C644="",J644="" ), "",ROUND((((J644-(IF(I644&gt;0, I644,IF(OR(C644="B", C644= "S"), 'Adjustment Factors'!$C$28,IF(C644="H", 'Adjustment Factors'!$C$29,"Sex Req'd")))))/L644)*205)+IF(I644&gt;0, I644,IF(OR(C644="B", C644= "S"), 'Adjustment Factors'!$C$28,IF(C644="H", 'Adjustment Factors'!$C$29,"Sex Req'd")))+IF(OR(C644="B",C644="S"),LOOKUP(N644,'Adjustment Factors'!$B$7:$B$25,'Adjustment Factors'!$D$7:$D$25),IF(C644="H",LOOKUP(N644,'Adjustment Factors'!$B$7:$B$25,'Adjustment Factors'!$E$7:$E$25),"")),0))</f>
        <v/>
      </c>
      <c r="R644" s="31" t="str">
        <f t="shared" si="85"/>
        <v/>
      </c>
      <c r="S644" s="32" t="str">
        <f t="shared" si="80"/>
        <v/>
      </c>
      <c r="T644" s="31" t="str">
        <f t="shared" si="86"/>
        <v/>
      </c>
    </row>
    <row r="645" spans="1:20" x14ac:dyDescent="0.25">
      <c r="A645" s="27"/>
      <c r="B645" s="28"/>
      <c r="C645" s="28"/>
      <c r="D645" s="29"/>
      <c r="E645" s="30"/>
      <c r="F645" s="30"/>
      <c r="G645" s="29"/>
      <c r="H645" s="27"/>
      <c r="I645" s="27"/>
      <c r="J645" s="27"/>
      <c r="K645" s="27"/>
      <c r="L645" s="31" t="str">
        <f t="shared" si="81"/>
        <v/>
      </c>
      <c r="M645" s="31" t="str">
        <f t="shared" si="82"/>
        <v/>
      </c>
      <c r="N645" s="31" t="str">
        <f t="shared" si="83"/>
        <v/>
      </c>
      <c r="O645" s="32" t="str">
        <f>IF(AND(A645="",B645=""), "",IF(I645&gt;0, I645+LOOKUP(N645,'Adjustment Factors'!$B$7:$B$25,'Adjustment Factors'!$C$7:$C$25),IF(OR(C645="B", C645= "S"), 'Adjustment Factors'!$C$28,IF(C645="H", 'Adjustment Factors'!$C$29,"Sex Req'd"))))</f>
        <v/>
      </c>
      <c r="P645" s="31" t="str">
        <f t="shared" si="84"/>
        <v/>
      </c>
      <c r="Q645" s="32" t="str">
        <f>IF(OR(AND(A645="",B645=""),C645="",J645="" ), "",ROUND((((J645-(IF(I645&gt;0, I645,IF(OR(C645="B", C645= "S"), 'Adjustment Factors'!$C$28,IF(C645="H", 'Adjustment Factors'!$C$29,"Sex Req'd")))))/L645)*205)+IF(I645&gt;0, I645,IF(OR(C645="B", C645= "S"), 'Adjustment Factors'!$C$28,IF(C645="H", 'Adjustment Factors'!$C$29,"Sex Req'd")))+IF(OR(C645="B",C645="S"),LOOKUP(N645,'Adjustment Factors'!$B$7:$B$25,'Adjustment Factors'!$D$7:$D$25),IF(C645="H",LOOKUP(N645,'Adjustment Factors'!$B$7:$B$25,'Adjustment Factors'!$E$7:$E$25),"")),0))</f>
        <v/>
      </c>
      <c r="R645" s="31" t="str">
        <f t="shared" si="85"/>
        <v/>
      </c>
      <c r="S645" s="32" t="str">
        <f t="shared" si="80"/>
        <v/>
      </c>
      <c r="T645" s="31" t="str">
        <f t="shared" si="86"/>
        <v/>
      </c>
    </row>
    <row r="646" spans="1:20" x14ac:dyDescent="0.25">
      <c r="A646" s="27"/>
      <c r="B646" s="28"/>
      <c r="C646" s="28"/>
      <c r="D646" s="29"/>
      <c r="E646" s="30"/>
      <c r="F646" s="30"/>
      <c r="G646" s="29"/>
      <c r="H646" s="27"/>
      <c r="I646" s="27"/>
      <c r="J646" s="27"/>
      <c r="K646" s="27"/>
      <c r="L646" s="31" t="str">
        <f t="shared" si="81"/>
        <v/>
      </c>
      <c r="M646" s="31" t="str">
        <f t="shared" si="82"/>
        <v/>
      </c>
      <c r="N646" s="31" t="str">
        <f t="shared" si="83"/>
        <v/>
      </c>
      <c r="O646" s="32" t="str">
        <f>IF(AND(A646="",B646=""), "",IF(I646&gt;0, I646+LOOKUP(N646,'Adjustment Factors'!$B$7:$B$25,'Adjustment Factors'!$C$7:$C$25),IF(OR(C646="B", C646= "S"), 'Adjustment Factors'!$C$28,IF(C646="H", 'Adjustment Factors'!$C$29,"Sex Req'd"))))</f>
        <v/>
      </c>
      <c r="P646" s="31" t="str">
        <f t="shared" si="84"/>
        <v/>
      </c>
      <c r="Q646" s="32" t="str">
        <f>IF(OR(AND(A646="",B646=""),C646="",J646="" ), "",ROUND((((J646-(IF(I646&gt;0, I646,IF(OR(C646="B", C646= "S"), 'Adjustment Factors'!$C$28,IF(C646="H", 'Adjustment Factors'!$C$29,"Sex Req'd")))))/L646)*205)+IF(I646&gt;0, I646,IF(OR(C646="B", C646= "S"), 'Adjustment Factors'!$C$28,IF(C646="H", 'Adjustment Factors'!$C$29,"Sex Req'd")))+IF(OR(C646="B",C646="S"),LOOKUP(N646,'Adjustment Factors'!$B$7:$B$25,'Adjustment Factors'!$D$7:$D$25),IF(C646="H",LOOKUP(N646,'Adjustment Factors'!$B$7:$B$25,'Adjustment Factors'!$E$7:$E$25),"")),0))</f>
        <v/>
      </c>
      <c r="R646" s="31" t="str">
        <f t="shared" si="85"/>
        <v/>
      </c>
      <c r="S646" s="32" t="str">
        <f t="shared" si="80"/>
        <v/>
      </c>
      <c r="T646" s="31" t="str">
        <f t="shared" si="86"/>
        <v/>
      </c>
    </row>
    <row r="647" spans="1:20" x14ac:dyDescent="0.25">
      <c r="A647" s="27"/>
      <c r="B647" s="28"/>
      <c r="C647" s="28"/>
      <c r="D647" s="29"/>
      <c r="E647" s="30"/>
      <c r="F647" s="30"/>
      <c r="G647" s="29"/>
      <c r="H647" s="27"/>
      <c r="I647" s="27"/>
      <c r="J647" s="27"/>
      <c r="K647" s="27"/>
      <c r="L647" s="31" t="str">
        <f t="shared" si="81"/>
        <v/>
      </c>
      <c r="M647" s="31" t="str">
        <f t="shared" si="82"/>
        <v/>
      </c>
      <c r="N647" s="31" t="str">
        <f t="shared" si="83"/>
        <v/>
      </c>
      <c r="O647" s="32" t="str">
        <f>IF(AND(A647="",B647=""), "",IF(I647&gt;0, I647+LOOKUP(N647,'Adjustment Factors'!$B$7:$B$25,'Adjustment Factors'!$C$7:$C$25),IF(OR(C647="B", C647= "S"), 'Adjustment Factors'!$C$28,IF(C647="H", 'Adjustment Factors'!$C$29,"Sex Req'd"))))</f>
        <v/>
      </c>
      <c r="P647" s="31" t="str">
        <f t="shared" si="84"/>
        <v/>
      </c>
      <c r="Q647" s="32" t="str">
        <f>IF(OR(AND(A647="",B647=""),C647="",J647="" ), "",ROUND((((J647-(IF(I647&gt;0, I647,IF(OR(C647="B", C647= "S"), 'Adjustment Factors'!$C$28,IF(C647="H", 'Adjustment Factors'!$C$29,"Sex Req'd")))))/L647)*205)+IF(I647&gt;0, I647,IF(OR(C647="B", C647= "S"), 'Adjustment Factors'!$C$28,IF(C647="H", 'Adjustment Factors'!$C$29,"Sex Req'd")))+IF(OR(C647="B",C647="S"),LOOKUP(N647,'Adjustment Factors'!$B$7:$B$25,'Adjustment Factors'!$D$7:$D$25),IF(C647="H",LOOKUP(N647,'Adjustment Factors'!$B$7:$B$25,'Adjustment Factors'!$E$7:$E$25),"")),0))</f>
        <v/>
      </c>
      <c r="R647" s="31" t="str">
        <f t="shared" si="85"/>
        <v/>
      </c>
      <c r="S647" s="32" t="str">
        <f t="shared" si="80"/>
        <v/>
      </c>
      <c r="T647" s="31" t="str">
        <f t="shared" si="86"/>
        <v/>
      </c>
    </row>
    <row r="648" spans="1:20" x14ac:dyDescent="0.25">
      <c r="A648" s="27"/>
      <c r="B648" s="28"/>
      <c r="C648" s="28"/>
      <c r="D648" s="29"/>
      <c r="E648" s="30"/>
      <c r="F648" s="30"/>
      <c r="G648" s="29"/>
      <c r="H648" s="27"/>
      <c r="I648" s="27"/>
      <c r="J648" s="27"/>
      <c r="K648" s="27"/>
      <c r="L648" s="31" t="str">
        <f t="shared" si="81"/>
        <v/>
      </c>
      <c r="M648" s="31" t="str">
        <f t="shared" si="82"/>
        <v/>
      </c>
      <c r="N648" s="31" t="str">
        <f t="shared" si="83"/>
        <v/>
      </c>
      <c r="O648" s="32" t="str">
        <f>IF(AND(A648="",B648=""), "",IF(I648&gt;0, I648+LOOKUP(N648,'Adjustment Factors'!$B$7:$B$25,'Adjustment Factors'!$C$7:$C$25),IF(OR(C648="B", C648= "S"), 'Adjustment Factors'!$C$28,IF(C648="H", 'Adjustment Factors'!$C$29,"Sex Req'd"))))</f>
        <v/>
      </c>
      <c r="P648" s="31" t="str">
        <f t="shared" si="84"/>
        <v/>
      </c>
      <c r="Q648" s="32" t="str">
        <f>IF(OR(AND(A648="",B648=""),C648="",J648="" ), "",ROUND((((J648-(IF(I648&gt;0, I648,IF(OR(C648="B", C648= "S"), 'Adjustment Factors'!$C$28,IF(C648="H", 'Adjustment Factors'!$C$29,"Sex Req'd")))))/L648)*205)+IF(I648&gt;0, I648,IF(OR(C648="B", C648= "S"), 'Adjustment Factors'!$C$28,IF(C648="H", 'Adjustment Factors'!$C$29,"Sex Req'd")))+IF(OR(C648="B",C648="S"),LOOKUP(N648,'Adjustment Factors'!$B$7:$B$25,'Adjustment Factors'!$D$7:$D$25),IF(C648="H",LOOKUP(N648,'Adjustment Factors'!$B$7:$B$25,'Adjustment Factors'!$E$7:$E$25),"")),0))</f>
        <v/>
      </c>
      <c r="R648" s="31" t="str">
        <f t="shared" si="85"/>
        <v/>
      </c>
      <c r="S648" s="32" t="str">
        <f t="shared" si="80"/>
        <v/>
      </c>
      <c r="T648" s="31" t="str">
        <f t="shared" si="86"/>
        <v/>
      </c>
    </row>
    <row r="649" spans="1:20" x14ac:dyDescent="0.25">
      <c r="A649" s="27"/>
      <c r="B649" s="28"/>
      <c r="C649" s="28"/>
      <c r="D649" s="29"/>
      <c r="E649" s="30"/>
      <c r="F649" s="30"/>
      <c r="G649" s="29"/>
      <c r="H649" s="27"/>
      <c r="I649" s="27"/>
      <c r="J649" s="27"/>
      <c r="K649" s="27"/>
      <c r="L649" s="31" t="str">
        <f t="shared" si="81"/>
        <v/>
      </c>
      <c r="M649" s="31" t="str">
        <f t="shared" si="82"/>
        <v/>
      </c>
      <c r="N649" s="31" t="str">
        <f t="shared" si="83"/>
        <v/>
      </c>
      <c r="O649" s="32" t="str">
        <f>IF(AND(A649="",B649=""), "",IF(I649&gt;0, I649+LOOKUP(N649,'Adjustment Factors'!$B$7:$B$25,'Adjustment Factors'!$C$7:$C$25),IF(OR(C649="B", C649= "S"), 'Adjustment Factors'!$C$28,IF(C649="H", 'Adjustment Factors'!$C$29,"Sex Req'd"))))</f>
        <v/>
      </c>
      <c r="P649" s="31" t="str">
        <f t="shared" si="84"/>
        <v/>
      </c>
      <c r="Q649" s="32" t="str">
        <f>IF(OR(AND(A649="",B649=""),C649="",J649="" ), "",ROUND((((J649-(IF(I649&gt;0, I649,IF(OR(C649="B", C649= "S"), 'Adjustment Factors'!$C$28,IF(C649="H", 'Adjustment Factors'!$C$29,"Sex Req'd")))))/L649)*205)+IF(I649&gt;0, I649,IF(OR(C649="B", C649= "S"), 'Adjustment Factors'!$C$28,IF(C649="H", 'Adjustment Factors'!$C$29,"Sex Req'd")))+IF(OR(C649="B",C649="S"),LOOKUP(N649,'Adjustment Factors'!$B$7:$B$25,'Adjustment Factors'!$D$7:$D$25),IF(C649="H",LOOKUP(N649,'Adjustment Factors'!$B$7:$B$25,'Adjustment Factors'!$E$7:$E$25),"")),0))</f>
        <v/>
      </c>
      <c r="R649" s="31" t="str">
        <f t="shared" si="85"/>
        <v/>
      </c>
      <c r="S649" s="32" t="str">
        <f t="shared" si="80"/>
        <v/>
      </c>
      <c r="T649" s="31" t="str">
        <f t="shared" si="86"/>
        <v/>
      </c>
    </row>
    <row r="650" spans="1:20" x14ac:dyDescent="0.25">
      <c r="A650" s="27"/>
      <c r="B650" s="28"/>
      <c r="C650" s="28"/>
      <c r="D650" s="29"/>
      <c r="E650" s="30"/>
      <c r="F650" s="30"/>
      <c r="G650" s="29"/>
      <c r="H650" s="27"/>
      <c r="I650" s="27"/>
      <c r="J650" s="27"/>
      <c r="K650" s="27"/>
      <c r="L650" s="31" t="str">
        <f t="shared" si="81"/>
        <v/>
      </c>
      <c r="M650" s="31" t="str">
        <f t="shared" si="82"/>
        <v/>
      </c>
      <c r="N650" s="31" t="str">
        <f t="shared" si="83"/>
        <v/>
      </c>
      <c r="O650" s="32" t="str">
        <f>IF(AND(A650="",B650=""), "",IF(I650&gt;0, I650+LOOKUP(N650,'Adjustment Factors'!$B$7:$B$25,'Adjustment Factors'!$C$7:$C$25),IF(OR(C650="B", C650= "S"), 'Adjustment Factors'!$C$28,IF(C650="H", 'Adjustment Factors'!$C$29,"Sex Req'd"))))</f>
        <v/>
      </c>
      <c r="P650" s="31" t="str">
        <f t="shared" si="84"/>
        <v/>
      </c>
      <c r="Q650" s="32" t="str">
        <f>IF(OR(AND(A650="",B650=""),C650="",J650="" ), "",ROUND((((J650-(IF(I650&gt;0, I650,IF(OR(C650="B", C650= "S"), 'Adjustment Factors'!$C$28,IF(C650="H", 'Adjustment Factors'!$C$29,"Sex Req'd")))))/L650)*205)+IF(I650&gt;0, I650,IF(OR(C650="B", C650= "S"), 'Adjustment Factors'!$C$28,IF(C650="H", 'Adjustment Factors'!$C$29,"Sex Req'd")))+IF(OR(C650="B",C650="S"),LOOKUP(N650,'Adjustment Factors'!$B$7:$B$25,'Adjustment Factors'!$D$7:$D$25),IF(C650="H",LOOKUP(N650,'Adjustment Factors'!$B$7:$B$25,'Adjustment Factors'!$E$7:$E$25),"")),0))</f>
        <v/>
      </c>
      <c r="R650" s="31" t="str">
        <f t="shared" si="85"/>
        <v/>
      </c>
      <c r="S650" s="32" t="str">
        <f t="shared" si="80"/>
        <v/>
      </c>
      <c r="T650" s="31" t="str">
        <f t="shared" si="86"/>
        <v/>
      </c>
    </row>
    <row r="651" spans="1:20" x14ac:dyDescent="0.25">
      <c r="A651" s="27"/>
      <c r="B651" s="28"/>
      <c r="C651" s="28"/>
      <c r="D651" s="29"/>
      <c r="E651" s="30"/>
      <c r="F651" s="30"/>
      <c r="G651" s="29"/>
      <c r="H651" s="27"/>
      <c r="I651" s="27"/>
      <c r="J651" s="27"/>
      <c r="K651" s="27"/>
      <c r="L651" s="31" t="str">
        <f t="shared" si="81"/>
        <v/>
      </c>
      <c r="M651" s="31" t="str">
        <f t="shared" si="82"/>
        <v/>
      </c>
      <c r="N651" s="31" t="str">
        <f t="shared" si="83"/>
        <v/>
      </c>
      <c r="O651" s="32" t="str">
        <f>IF(AND(A651="",B651=""), "",IF(I651&gt;0, I651+LOOKUP(N651,'Adjustment Factors'!$B$7:$B$25,'Adjustment Factors'!$C$7:$C$25),IF(OR(C651="B", C651= "S"), 'Adjustment Factors'!$C$28,IF(C651="H", 'Adjustment Factors'!$C$29,"Sex Req'd"))))</f>
        <v/>
      </c>
      <c r="P651" s="31" t="str">
        <f t="shared" si="84"/>
        <v/>
      </c>
      <c r="Q651" s="32" t="str">
        <f>IF(OR(AND(A651="",B651=""),C651="",J651="" ), "",ROUND((((J651-(IF(I651&gt;0, I651,IF(OR(C651="B", C651= "S"), 'Adjustment Factors'!$C$28,IF(C651="H", 'Adjustment Factors'!$C$29,"Sex Req'd")))))/L651)*205)+IF(I651&gt;0, I651,IF(OR(C651="B", C651= "S"), 'Adjustment Factors'!$C$28,IF(C651="H", 'Adjustment Factors'!$C$29,"Sex Req'd")))+IF(OR(C651="B",C651="S"),LOOKUP(N651,'Adjustment Factors'!$B$7:$B$25,'Adjustment Factors'!$D$7:$D$25),IF(C651="H",LOOKUP(N651,'Adjustment Factors'!$B$7:$B$25,'Adjustment Factors'!$E$7:$E$25),"")),0))</f>
        <v/>
      </c>
      <c r="R651" s="31" t="str">
        <f t="shared" si="85"/>
        <v/>
      </c>
      <c r="S651" s="32" t="str">
        <f t="shared" si="80"/>
        <v/>
      </c>
      <c r="T651" s="31" t="str">
        <f t="shared" si="86"/>
        <v/>
      </c>
    </row>
    <row r="652" spans="1:20" x14ac:dyDescent="0.25">
      <c r="A652" s="27"/>
      <c r="B652" s="28"/>
      <c r="C652" s="28"/>
      <c r="D652" s="29"/>
      <c r="E652" s="30"/>
      <c r="F652" s="30"/>
      <c r="G652" s="29"/>
      <c r="H652" s="27"/>
      <c r="I652" s="27"/>
      <c r="J652" s="27"/>
      <c r="K652" s="27"/>
      <c r="L652" s="31" t="str">
        <f t="shared" si="81"/>
        <v/>
      </c>
      <c r="M652" s="31" t="str">
        <f t="shared" si="82"/>
        <v/>
      </c>
      <c r="N652" s="31" t="str">
        <f t="shared" si="83"/>
        <v/>
      </c>
      <c r="O652" s="32" t="str">
        <f>IF(AND(A652="",B652=""), "",IF(I652&gt;0, I652+LOOKUP(N652,'Adjustment Factors'!$B$7:$B$25,'Adjustment Factors'!$C$7:$C$25),IF(OR(C652="B", C652= "S"), 'Adjustment Factors'!$C$28,IF(C652="H", 'Adjustment Factors'!$C$29,"Sex Req'd"))))</f>
        <v/>
      </c>
      <c r="P652" s="31" t="str">
        <f t="shared" si="84"/>
        <v/>
      </c>
      <c r="Q652" s="32" t="str">
        <f>IF(OR(AND(A652="",B652=""),C652="",J652="" ), "",ROUND((((J652-(IF(I652&gt;0, I652,IF(OR(C652="B", C652= "S"), 'Adjustment Factors'!$C$28,IF(C652="H", 'Adjustment Factors'!$C$29,"Sex Req'd")))))/L652)*205)+IF(I652&gt;0, I652,IF(OR(C652="B", C652= "S"), 'Adjustment Factors'!$C$28,IF(C652="H", 'Adjustment Factors'!$C$29,"Sex Req'd")))+IF(OR(C652="B",C652="S"),LOOKUP(N652,'Adjustment Factors'!$B$7:$B$25,'Adjustment Factors'!$D$7:$D$25),IF(C652="H",LOOKUP(N652,'Adjustment Factors'!$B$7:$B$25,'Adjustment Factors'!$E$7:$E$25),"")),0))</f>
        <v/>
      </c>
      <c r="R652" s="31" t="str">
        <f t="shared" si="85"/>
        <v/>
      </c>
      <c r="S652" s="32" t="str">
        <f t="shared" si="80"/>
        <v/>
      </c>
      <c r="T652" s="31" t="str">
        <f t="shared" si="86"/>
        <v/>
      </c>
    </row>
    <row r="653" spans="1:20" x14ac:dyDescent="0.25">
      <c r="A653" s="27"/>
      <c r="B653" s="28"/>
      <c r="C653" s="28"/>
      <c r="D653" s="29"/>
      <c r="E653" s="30"/>
      <c r="F653" s="30"/>
      <c r="G653" s="29"/>
      <c r="H653" s="27"/>
      <c r="I653" s="27"/>
      <c r="J653" s="27"/>
      <c r="K653" s="27"/>
      <c r="L653" s="31" t="str">
        <f t="shared" si="81"/>
        <v/>
      </c>
      <c r="M653" s="31" t="str">
        <f t="shared" si="82"/>
        <v/>
      </c>
      <c r="N653" s="31" t="str">
        <f t="shared" si="83"/>
        <v/>
      </c>
      <c r="O653" s="32" t="str">
        <f>IF(AND(A653="",B653=""), "",IF(I653&gt;0, I653+LOOKUP(N653,'Adjustment Factors'!$B$7:$B$25,'Adjustment Factors'!$C$7:$C$25),IF(OR(C653="B", C653= "S"), 'Adjustment Factors'!$C$28,IF(C653="H", 'Adjustment Factors'!$C$29,"Sex Req'd"))))</f>
        <v/>
      </c>
      <c r="P653" s="31" t="str">
        <f t="shared" si="84"/>
        <v/>
      </c>
      <c r="Q653" s="32" t="str">
        <f>IF(OR(AND(A653="",B653=""),C653="",J653="" ), "",ROUND((((J653-(IF(I653&gt;0, I653,IF(OR(C653="B", C653= "S"), 'Adjustment Factors'!$C$28,IF(C653="H", 'Adjustment Factors'!$C$29,"Sex Req'd")))))/L653)*205)+IF(I653&gt;0, I653,IF(OR(C653="B", C653= "S"), 'Adjustment Factors'!$C$28,IF(C653="H", 'Adjustment Factors'!$C$29,"Sex Req'd")))+IF(OR(C653="B",C653="S"),LOOKUP(N653,'Adjustment Factors'!$B$7:$B$25,'Adjustment Factors'!$D$7:$D$25),IF(C653="H",LOOKUP(N653,'Adjustment Factors'!$B$7:$B$25,'Adjustment Factors'!$E$7:$E$25),"")),0))</f>
        <v/>
      </c>
      <c r="R653" s="31" t="str">
        <f t="shared" si="85"/>
        <v/>
      </c>
      <c r="S653" s="32" t="str">
        <f t="shared" si="80"/>
        <v/>
      </c>
      <c r="T653" s="31" t="str">
        <f t="shared" si="86"/>
        <v/>
      </c>
    </row>
    <row r="654" spans="1:20" x14ac:dyDescent="0.25">
      <c r="A654" s="27"/>
      <c r="B654" s="28"/>
      <c r="C654" s="28"/>
      <c r="D654" s="29"/>
      <c r="E654" s="30"/>
      <c r="F654" s="30"/>
      <c r="G654" s="29"/>
      <c r="H654" s="27"/>
      <c r="I654" s="27"/>
      <c r="J654" s="27"/>
      <c r="K654" s="27"/>
      <c r="L654" s="31" t="str">
        <f t="shared" si="81"/>
        <v/>
      </c>
      <c r="M654" s="31" t="str">
        <f t="shared" si="82"/>
        <v/>
      </c>
      <c r="N654" s="31" t="str">
        <f t="shared" si="83"/>
        <v/>
      </c>
      <c r="O654" s="32" t="str">
        <f>IF(AND(A654="",B654=""), "",IF(I654&gt;0, I654+LOOKUP(N654,'Adjustment Factors'!$B$7:$B$25,'Adjustment Factors'!$C$7:$C$25),IF(OR(C654="B", C654= "S"), 'Adjustment Factors'!$C$28,IF(C654="H", 'Adjustment Factors'!$C$29,"Sex Req'd"))))</f>
        <v/>
      </c>
      <c r="P654" s="31" t="str">
        <f t="shared" si="84"/>
        <v/>
      </c>
      <c r="Q654" s="32" t="str">
        <f>IF(OR(AND(A654="",B654=""),C654="",J654="" ), "",ROUND((((J654-(IF(I654&gt;0, I654,IF(OR(C654="B", C654= "S"), 'Adjustment Factors'!$C$28,IF(C654="H", 'Adjustment Factors'!$C$29,"Sex Req'd")))))/L654)*205)+IF(I654&gt;0, I654,IF(OR(C654="B", C654= "S"), 'Adjustment Factors'!$C$28,IF(C654="H", 'Adjustment Factors'!$C$29,"Sex Req'd")))+IF(OR(C654="B",C654="S"),LOOKUP(N654,'Adjustment Factors'!$B$7:$B$25,'Adjustment Factors'!$D$7:$D$25),IF(C654="H",LOOKUP(N654,'Adjustment Factors'!$B$7:$B$25,'Adjustment Factors'!$E$7:$E$25),"")),0))</f>
        <v/>
      </c>
      <c r="R654" s="31" t="str">
        <f t="shared" si="85"/>
        <v/>
      </c>
      <c r="S654" s="32" t="str">
        <f t="shared" si="80"/>
        <v/>
      </c>
      <c r="T654" s="31" t="str">
        <f t="shared" si="86"/>
        <v/>
      </c>
    </row>
    <row r="655" spans="1:20" x14ac:dyDescent="0.25">
      <c r="A655" s="27"/>
      <c r="B655" s="28"/>
      <c r="C655" s="28"/>
      <c r="D655" s="29"/>
      <c r="E655" s="30"/>
      <c r="F655" s="30"/>
      <c r="G655" s="29"/>
      <c r="H655" s="27"/>
      <c r="I655" s="27"/>
      <c r="J655" s="27"/>
      <c r="K655" s="27"/>
      <c r="L655" s="31" t="str">
        <f t="shared" si="81"/>
        <v/>
      </c>
      <c r="M655" s="31" t="str">
        <f t="shared" si="82"/>
        <v/>
      </c>
      <c r="N655" s="31" t="str">
        <f t="shared" si="83"/>
        <v/>
      </c>
      <c r="O655" s="32" t="str">
        <f>IF(AND(A655="",B655=""), "",IF(I655&gt;0, I655+LOOKUP(N655,'Adjustment Factors'!$B$7:$B$25,'Adjustment Factors'!$C$7:$C$25),IF(OR(C655="B", C655= "S"), 'Adjustment Factors'!$C$28,IF(C655="H", 'Adjustment Factors'!$C$29,"Sex Req'd"))))</f>
        <v/>
      </c>
      <c r="P655" s="31" t="str">
        <f t="shared" si="84"/>
        <v/>
      </c>
      <c r="Q655" s="32" t="str">
        <f>IF(OR(AND(A655="",B655=""),C655="",J655="" ), "",ROUND((((J655-(IF(I655&gt;0, I655,IF(OR(C655="B", C655= "S"), 'Adjustment Factors'!$C$28,IF(C655="H", 'Adjustment Factors'!$C$29,"Sex Req'd")))))/L655)*205)+IF(I655&gt;0, I655,IF(OR(C655="B", C655= "S"), 'Adjustment Factors'!$C$28,IF(C655="H", 'Adjustment Factors'!$C$29,"Sex Req'd")))+IF(OR(C655="B",C655="S"),LOOKUP(N655,'Adjustment Factors'!$B$7:$B$25,'Adjustment Factors'!$D$7:$D$25),IF(C655="H",LOOKUP(N655,'Adjustment Factors'!$B$7:$B$25,'Adjustment Factors'!$E$7:$E$25),"")),0))</f>
        <v/>
      </c>
      <c r="R655" s="31" t="str">
        <f t="shared" si="85"/>
        <v/>
      </c>
      <c r="S655" s="32" t="str">
        <f t="shared" si="80"/>
        <v/>
      </c>
      <c r="T655" s="31" t="str">
        <f t="shared" si="86"/>
        <v/>
      </c>
    </row>
    <row r="656" spans="1:20" x14ac:dyDescent="0.25">
      <c r="A656" s="27"/>
      <c r="B656" s="28"/>
      <c r="C656" s="28"/>
      <c r="D656" s="29"/>
      <c r="E656" s="30"/>
      <c r="F656" s="30"/>
      <c r="G656" s="29"/>
      <c r="H656" s="27"/>
      <c r="I656" s="27"/>
      <c r="J656" s="27"/>
      <c r="K656" s="27"/>
      <c r="L656" s="31" t="str">
        <f t="shared" si="81"/>
        <v/>
      </c>
      <c r="M656" s="31" t="str">
        <f t="shared" si="82"/>
        <v/>
      </c>
      <c r="N656" s="31" t="str">
        <f t="shared" si="83"/>
        <v/>
      </c>
      <c r="O656" s="32" t="str">
        <f>IF(AND(A656="",B656=""), "",IF(I656&gt;0, I656+LOOKUP(N656,'Adjustment Factors'!$B$7:$B$25,'Adjustment Factors'!$C$7:$C$25),IF(OR(C656="B", C656= "S"), 'Adjustment Factors'!$C$28,IF(C656="H", 'Adjustment Factors'!$C$29,"Sex Req'd"))))</f>
        <v/>
      </c>
      <c r="P656" s="31" t="str">
        <f t="shared" si="84"/>
        <v/>
      </c>
      <c r="Q656" s="32" t="str">
        <f>IF(OR(AND(A656="",B656=""),C656="",J656="" ), "",ROUND((((J656-(IF(I656&gt;0, I656,IF(OR(C656="B", C656= "S"), 'Adjustment Factors'!$C$28,IF(C656="H", 'Adjustment Factors'!$C$29,"Sex Req'd")))))/L656)*205)+IF(I656&gt;0, I656,IF(OR(C656="B", C656= "S"), 'Adjustment Factors'!$C$28,IF(C656="H", 'Adjustment Factors'!$C$29,"Sex Req'd")))+IF(OR(C656="B",C656="S"),LOOKUP(N656,'Adjustment Factors'!$B$7:$B$25,'Adjustment Factors'!$D$7:$D$25),IF(C656="H",LOOKUP(N656,'Adjustment Factors'!$B$7:$B$25,'Adjustment Factors'!$E$7:$E$25),"")),0))</f>
        <v/>
      </c>
      <c r="R656" s="31" t="str">
        <f t="shared" si="85"/>
        <v/>
      </c>
      <c r="S656" s="32" t="str">
        <f t="shared" si="80"/>
        <v/>
      </c>
      <c r="T656" s="31" t="str">
        <f t="shared" si="86"/>
        <v/>
      </c>
    </row>
    <row r="657" spans="1:20" x14ac:dyDescent="0.25">
      <c r="A657" s="27"/>
      <c r="B657" s="28"/>
      <c r="C657" s="28"/>
      <c r="D657" s="29"/>
      <c r="E657" s="30"/>
      <c r="F657" s="30"/>
      <c r="G657" s="29"/>
      <c r="H657" s="27"/>
      <c r="I657" s="27"/>
      <c r="J657" s="27"/>
      <c r="K657" s="27"/>
      <c r="L657" s="31" t="str">
        <f t="shared" si="81"/>
        <v/>
      </c>
      <c r="M657" s="31" t="str">
        <f t="shared" si="82"/>
        <v/>
      </c>
      <c r="N657" s="31" t="str">
        <f t="shared" si="83"/>
        <v/>
      </c>
      <c r="O657" s="32" t="str">
        <f>IF(AND(A657="",B657=""), "",IF(I657&gt;0, I657+LOOKUP(N657,'Adjustment Factors'!$B$7:$B$25,'Adjustment Factors'!$C$7:$C$25),IF(OR(C657="B", C657= "S"), 'Adjustment Factors'!$C$28,IF(C657="H", 'Adjustment Factors'!$C$29,"Sex Req'd"))))</f>
        <v/>
      </c>
      <c r="P657" s="31" t="str">
        <f t="shared" si="84"/>
        <v/>
      </c>
      <c r="Q657" s="32" t="str">
        <f>IF(OR(AND(A657="",B657=""),C657="",J657="" ), "",ROUND((((J657-(IF(I657&gt;0, I657,IF(OR(C657="B", C657= "S"), 'Adjustment Factors'!$C$28,IF(C657="H", 'Adjustment Factors'!$C$29,"Sex Req'd")))))/L657)*205)+IF(I657&gt;0, I657,IF(OR(C657="B", C657= "S"), 'Adjustment Factors'!$C$28,IF(C657="H", 'Adjustment Factors'!$C$29,"Sex Req'd")))+IF(OR(C657="B",C657="S"),LOOKUP(N657,'Adjustment Factors'!$B$7:$B$25,'Adjustment Factors'!$D$7:$D$25),IF(C657="H",LOOKUP(N657,'Adjustment Factors'!$B$7:$B$25,'Adjustment Factors'!$E$7:$E$25),"")),0))</f>
        <v/>
      </c>
      <c r="R657" s="31" t="str">
        <f t="shared" si="85"/>
        <v/>
      </c>
      <c r="S657" s="32" t="str">
        <f t="shared" si="80"/>
        <v/>
      </c>
      <c r="T657" s="31" t="str">
        <f t="shared" si="86"/>
        <v/>
      </c>
    </row>
    <row r="658" spans="1:20" x14ac:dyDescent="0.25">
      <c r="A658" s="27"/>
      <c r="B658" s="28"/>
      <c r="C658" s="28"/>
      <c r="D658" s="29"/>
      <c r="E658" s="30"/>
      <c r="F658" s="30"/>
      <c r="G658" s="29"/>
      <c r="H658" s="27"/>
      <c r="I658" s="27"/>
      <c r="J658" s="27"/>
      <c r="K658" s="27"/>
      <c r="L658" s="31" t="str">
        <f t="shared" si="81"/>
        <v/>
      </c>
      <c r="M658" s="31" t="str">
        <f t="shared" si="82"/>
        <v/>
      </c>
      <c r="N658" s="31" t="str">
        <f t="shared" si="83"/>
        <v/>
      </c>
      <c r="O658" s="32" t="str">
        <f>IF(AND(A658="",B658=""), "",IF(I658&gt;0, I658+LOOKUP(N658,'Adjustment Factors'!$B$7:$B$25,'Adjustment Factors'!$C$7:$C$25),IF(OR(C658="B", C658= "S"), 'Adjustment Factors'!$C$28,IF(C658="H", 'Adjustment Factors'!$C$29,"Sex Req'd"))))</f>
        <v/>
      </c>
      <c r="P658" s="31" t="str">
        <f t="shared" si="84"/>
        <v/>
      </c>
      <c r="Q658" s="32" t="str">
        <f>IF(OR(AND(A658="",B658=""),C658="",J658="" ), "",ROUND((((J658-(IF(I658&gt;0, I658,IF(OR(C658="B", C658= "S"), 'Adjustment Factors'!$C$28,IF(C658="H", 'Adjustment Factors'!$C$29,"Sex Req'd")))))/L658)*205)+IF(I658&gt;0, I658,IF(OR(C658="B", C658= "S"), 'Adjustment Factors'!$C$28,IF(C658="H", 'Adjustment Factors'!$C$29,"Sex Req'd")))+IF(OR(C658="B",C658="S"),LOOKUP(N658,'Adjustment Factors'!$B$7:$B$25,'Adjustment Factors'!$D$7:$D$25),IF(C658="H",LOOKUP(N658,'Adjustment Factors'!$B$7:$B$25,'Adjustment Factors'!$E$7:$E$25),"")),0))</f>
        <v/>
      </c>
      <c r="R658" s="31" t="str">
        <f t="shared" si="85"/>
        <v/>
      </c>
      <c r="S658" s="32" t="str">
        <f t="shared" si="80"/>
        <v/>
      </c>
      <c r="T658" s="31" t="str">
        <f t="shared" si="86"/>
        <v/>
      </c>
    </row>
    <row r="659" spans="1:20" x14ac:dyDescent="0.25">
      <c r="A659" s="27"/>
      <c r="B659" s="28"/>
      <c r="C659" s="28"/>
      <c r="D659" s="29"/>
      <c r="E659" s="30"/>
      <c r="F659" s="30"/>
      <c r="G659" s="29"/>
      <c r="H659" s="27"/>
      <c r="I659" s="27"/>
      <c r="J659" s="27"/>
      <c r="K659" s="27"/>
      <c r="L659" s="31" t="str">
        <f t="shared" si="81"/>
        <v/>
      </c>
      <c r="M659" s="31" t="str">
        <f t="shared" si="82"/>
        <v/>
      </c>
      <c r="N659" s="31" t="str">
        <f t="shared" si="83"/>
        <v/>
      </c>
      <c r="O659" s="32" t="str">
        <f>IF(AND(A659="",B659=""), "",IF(I659&gt;0, I659+LOOKUP(N659,'Adjustment Factors'!$B$7:$B$25,'Adjustment Factors'!$C$7:$C$25),IF(OR(C659="B", C659= "S"), 'Adjustment Factors'!$C$28,IF(C659="H", 'Adjustment Factors'!$C$29,"Sex Req'd"))))</f>
        <v/>
      </c>
      <c r="P659" s="31" t="str">
        <f t="shared" si="84"/>
        <v/>
      </c>
      <c r="Q659" s="32" t="str">
        <f>IF(OR(AND(A659="",B659=""),C659="",J659="" ), "",ROUND((((J659-(IF(I659&gt;0, I659,IF(OR(C659="B", C659= "S"), 'Adjustment Factors'!$C$28,IF(C659="H", 'Adjustment Factors'!$C$29,"Sex Req'd")))))/L659)*205)+IF(I659&gt;0, I659,IF(OR(C659="B", C659= "S"), 'Adjustment Factors'!$C$28,IF(C659="H", 'Adjustment Factors'!$C$29,"Sex Req'd")))+IF(OR(C659="B",C659="S"),LOOKUP(N659,'Adjustment Factors'!$B$7:$B$25,'Adjustment Factors'!$D$7:$D$25),IF(C659="H",LOOKUP(N659,'Adjustment Factors'!$B$7:$B$25,'Adjustment Factors'!$E$7:$E$25),"")),0))</f>
        <v/>
      </c>
      <c r="R659" s="31" t="str">
        <f t="shared" si="85"/>
        <v/>
      </c>
      <c r="S659" s="32" t="str">
        <f t="shared" si="80"/>
        <v/>
      </c>
      <c r="T659" s="31" t="str">
        <f t="shared" si="86"/>
        <v/>
      </c>
    </row>
    <row r="660" spans="1:20" x14ac:dyDescent="0.25">
      <c r="A660" s="27"/>
      <c r="B660" s="28"/>
      <c r="C660" s="28"/>
      <c r="D660" s="29"/>
      <c r="E660" s="30"/>
      <c r="F660" s="30"/>
      <c r="G660" s="29"/>
      <c r="H660" s="27"/>
      <c r="I660" s="27"/>
      <c r="J660" s="27"/>
      <c r="K660" s="27"/>
      <c r="L660" s="31" t="str">
        <f t="shared" si="81"/>
        <v/>
      </c>
      <c r="M660" s="31" t="str">
        <f t="shared" si="82"/>
        <v/>
      </c>
      <c r="N660" s="31" t="str">
        <f t="shared" si="83"/>
        <v/>
      </c>
      <c r="O660" s="32" t="str">
        <f>IF(AND(A660="",B660=""), "",IF(I660&gt;0, I660+LOOKUP(N660,'Adjustment Factors'!$B$7:$B$25,'Adjustment Factors'!$C$7:$C$25),IF(OR(C660="B", C660= "S"), 'Adjustment Factors'!$C$28,IF(C660="H", 'Adjustment Factors'!$C$29,"Sex Req'd"))))</f>
        <v/>
      </c>
      <c r="P660" s="31" t="str">
        <f t="shared" si="84"/>
        <v/>
      </c>
      <c r="Q660" s="32" t="str">
        <f>IF(OR(AND(A660="",B660=""),C660="",J660="" ), "",ROUND((((J660-(IF(I660&gt;0, I660,IF(OR(C660="B", C660= "S"), 'Adjustment Factors'!$C$28,IF(C660="H", 'Adjustment Factors'!$C$29,"Sex Req'd")))))/L660)*205)+IF(I660&gt;0, I660,IF(OR(C660="B", C660= "S"), 'Adjustment Factors'!$C$28,IF(C660="H", 'Adjustment Factors'!$C$29,"Sex Req'd")))+IF(OR(C660="B",C660="S"),LOOKUP(N660,'Adjustment Factors'!$B$7:$B$25,'Adjustment Factors'!$D$7:$D$25),IF(C660="H",LOOKUP(N660,'Adjustment Factors'!$B$7:$B$25,'Adjustment Factors'!$E$7:$E$25),"")),0))</f>
        <v/>
      </c>
      <c r="R660" s="31" t="str">
        <f t="shared" si="85"/>
        <v/>
      </c>
      <c r="S660" s="32" t="str">
        <f t="shared" si="80"/>
        <v/>
      </c>
      <c r="T660" s="31" t="str">
        <f t="shared" si="86"/>
        <v/>
      </c>
    </row>
    <row r="661" spans="1:20" x14ac:dyDescent="0.25">
      <c r="A661" s="27"/>
      <c r="B661" s="28"/>
      <c r="C661" s="28"/>
      <c r="D661" s="29"/>
      <c r="E661" s="30"/>
      <c r="F661" s="30"/>
      <c r="G661" s="29"/>
      <c r="H661" s="27"/>
      <c r="I661" s="27"/>
      <c r="J661" s="27"/>
      <c r="K661" s="27"/>
      <c r="L661" s="31" t="str">
        <f t="shared" si="81"/>
        <v/>
      </c>
      <c r="M661" s="31" t="str">
        <f t="shared" si="82"/>
        <v/>
      </c>
      <c r="N661" s="31" t="str">
        <f t="shared" si="83"/>
        <v/>
      </c>
      <c r="O661" s="32" t="str">
        <f>IF(AND(A661="",B661=""), "",IF(I661&gt;0, I661+LOOKUP(N661,'Adjustment Factors'!$B$7:$B$25,'Adjustment Factors'!$C$7:$C$25),IF(OR(C661="B", C661= "S"), 'Adjustment Factors'!$C$28,IF(C661="H", 'Adjustment Factors'!$C$29,"Sex Req'd"))))</f>
        <v/>
      </c>
      <c r="P661" s="31" t="str">
        <f t="shared" si="84"/>
        <v/>
      </c>
      <c r="Q661" s="32" t="str">
        <f>IF(OR(AND(A661="",B661=""),C661="",J661="" ), "",ROUND((((J661-(IF(I661&gt;0, I661,IF(OR(C661="B", C661= "S"), 'Adjustment Factors'!$C$28,IF(C661="H", 'Adjustment Factors'!$C$29,"Sex Req'd")))))/L661)*205)+IF(I661&gt;0, I661,IF(OR(C661="B", C661= "S"), 'Adjustment Factors'!$C$28,IF(C661="H", 'Adjustment Factors'!$C$29,"Sex Req'd")))+IF(OR(C661="B",C661="S"),LOOKUP(N661,'Adjustment Factors'!$B$7:$B$25,'Adjustment Factors'!$D$7:$D$25),IF(C661="H",LOOKUP(N661,'Adjustment Factors'!$B$7:$B$25,'Adjustment Factors'!$E$7:$E$25),"")),0))</f>
        <v/>
      </c>
      <c r="R661" s="31" t="str">
        <f t="shared" si="85"/>
        <v/>
      </c>
      <c r="S661" s="32" t="str">
        <f t="shared" si="80"/>
        <v/>
      </c>
      <c r="T661" s="31" t="str">
        <f t="shared" si="86"/>
        <v/>
      </c>
    </row>
    <row r="662" spans="1:20" x14ac:dyDescent="0.25">
      <c r="A662" s="27"/>
      <c r="B662" s="28"/>
      <c r="C662" s="28"/>
      <c r="D662" s="29"/>
      <c r="E662" s="30"/>
      <c r="F662" s="30"/>
      <c r="G662" s="29"/>
      <c r="H662" s="27"/>
      <c r="I662" s="27"/>
      <c r="J662" s="27"/>
      <c r="K662" s="27"/>
      <c r="L662" s="31" t="str">
        <f t="shared" si="81"/>
        <v/>
      </c>
      <c r="M662" s="31" t="str">
        <f t="shared" si="82"/>
        <v/>
      </c>
      <c r="N662" s="31" t="str">
        <f t="shared" si="83"/>
        <v/>
      </c>
      <c r="O662" s="32" t="str">
        <f>IF(AND(A662="",B662=""), "",IF(I662&gt;0, I662+LOOKUP(N662,'Adjustment Factors'!$B$7:$B$25,'Adjustment Factors'!$C$7:$C$25),IF(OR(C662="B", C662= "S"), 'Adjustment Factors'!$C$28,IF(C662="H", 'Adjustment Factors'!$C$29,"Sex Req'd"))))</f>
        <v/>
      </c>
      <c r="P662" s="31" t="str">
        <f t="shared" si="84"/>
        <v/>
      </c>
      <c r="Q662" s="32" t="str">
        <f>IF(OR(AND(A662="",B662=""),C662="",J662="" ), "",ROUND((((J662-(IF(I662&gt;0, I662,IF(OR(C662="B", C662= "S"), 'Adjustment Factors'!$C$28,IF(C662="H", 'Adjustment Factors'!$C$29,"Sex Req'd")))))/L662)*205)+IF(I662&gt;0, I662,IF(OR(C662="B", C662= "S"), 'Adjustment Factors'!$C$28,IF(C662="H", 'Adjustment Factors'!$C$29,"Sex Req'd")))+IF(OR(C662="B",C662="S"),LOOKUP(N662,'Adjustment Factors'!$B$7:$B$25,'Adjustment Factors'!$D$7:$D$25),IF(C662="H",LOOKUP(N662,'Adjustment Factors'!$B$7:$B$25,'Adjustment Factors'!$E$7:$E$25),"")),0))</f>
        <v/>
      </c>
      <c r="R662" s="31" t="str">
        <f t="shared" si="85"/>
        <v/>
      </c>
      <c r="S662" s="32" t="str">
        <f t="shared" si="80"/>
        <v/>
      </c>
      <c r="T662" s="31" t="str">
        <f t="shared" si="86"/>
        <v/>
      </c>
    </row>
    <row r="663" spans="1:20" x14ac:dyDescent="0.25">
      <c r="A663" s="27"/>
      <c r="B663" s="28"/>
      <c r="C663" s="28"/>
      <c r="D663" s="29"/>
      <c r="E663" s="30"/>
      <c r="F663" s="30"/>
      <c r="G663" s="29"/>
      <c r="H663" s="27"/>
      <c r="I663" s="27"/>
      <c r="J663" s="27"/>
      <c r="K663" s="27"/>
      <c r="L663" s="31" t="str">
        <f t="shared" si="81"/>
        <v/>
      </c>
      <c r="M663" s="31" t="str">
        <f t="shared" si="82"/>
        <v/>
      </c>
      <c r="N663" s="31" t="str">
        <f t="shared" si="83"/>
        <v/>
      </c>
      <c r="O663" s="32" t="str">
        <f>IF(AND(A663="",B663=""), "",IF(I663&gt;0, I663+LOOKUP(N663,'Adjustment Factors'!$B$7:$B$25,'Adjustment Factors'!$C$7:$C$25),IF(OR(C663="B", C663= "S"), 'Adjustment Factors'!$C$28,IF(C663="H", 'Adjustment Factors'!$C$29,"Sex Req'd"))))</f>
        <v/>
      </c>
      <c r="P663" s="31" t="str">
        <f t="shared" si="84"/>
        <v/>
      </c>
      <c r="Q663" s="32" t="str">
        <f>IF(OR(AND(A663="",B663=""),C663="",J663="" ), "",ROUND((((J663-(IF(I663&gt;0, I663,IF(OR(C663="B", C663= "S"), 'Adjustment Factors'!$C$28,IF(C663="H", 'Adjustment Factors'!$C$29,"Sex Req'd")))))/L663)*205)+IF(I663&gt;0, I663,IF(OR(C663="B", C663= "S"), 'Adjustment Factors'!$C$28,IF(C663="H", 'Adjustment Factors'!$C$29,"Sex Req'd")))+IF(OR(C663="B",C663="S"),LOOKUP(N663,'Adjustment Factors'!$B$7:$B$25,'Adjustment Factors'!$D$7:$D$25),IF(C663="H",LOOKUP(N663,'Adjustment Factors'!$B$7:$B$25,'Adjustment Factors'!$E$7:$E$25),"")),0))</f>
        <v/>
      </c>
      <c r="R663" s="31" t="str">
        <f t="shared" si="85"/>
        <v/>
      </c>
      <c r="S663" s="32" t="str">
        <f t="shared" ref="S663:S726" si="87">IF(OR(AND(A663="",B663=""),C663="",J663="", K663="" ), "",ROUND(((K663-J663)/($D$9-$D$8))*160+Q663,0))</f>
        <v/>
      </c>
      <c r="T663" s="31" t="str">
        <f t="shared" si="86"/>
        <v/>
      </c>
    </row>
    <row r="664" spans="1:20" x14ac:dyDescent="0.25">
      <c r="A664" s="27"/>
      <c r="B664" s="28"/>
      <c r="C664" s="28"/>
      <c r="D664" s="29"/>
      <c r="E664" s="30"/>
      <c r="F664" s="30"/>
      <c r="G664" s="29"/>
      <c r="H664" s="27"/>
      <c r="I664" s="27"/>
      <c r="J664" s="27"/>
      <c r="K664" s="27"/>
      <c r="L664" s="31" t="str">
        <f t="shared" si="81"/>
        <v/>
      </c>
      <c r="M664" s="31" t="str">
        <f t="shared" si="82"/>
        <v/>
      </c>
      <c r="N664" s="31" t="str">
        <f t="shared" si="83"/>
        <v/>
      </c>
      <c r="O664" s="32" t="str">
        <f>IF(AND(A664="",B664=""), "",IF(I664&gt;0, I664+LOOKUP(N664,'Adjustment Factors'!$B$7:$B$25,'Adjustment Factors'!$C$7:$C$25),IF(OR(C664="B", C664= "S"), 'Adjustment Factors'!$C$28,IF(C664="H", 'Adjustment Factors'!$C$29,"Sex Req'd"))))</f>
        <v/>
      </c>
      <c r="P664" s="31" t="str">
        <f t="shared" si="84"/>
        <v/>
      </c>
      <c r="Q664" s="32" t="str">
        <f>IF(OR(AND(A664="",B664=""),C664="",J664="" ), "",ROUND((((J664-(IF(I664&gt;0, I664,IF(OR(C664="B", C664= "S"), 'Adjustment Factors'!$C$28,IF(C664="H", 'Adjustment Factors'!$C$29,"Sex Req'd")))))/L664)*205)+IF(I664&gt;0, I664,IF(OR(C664="B", C664= "S"), 'Adjustment Factors'!$C$28,IF(C664="H", 'Adjustment Factors'!$C$29,"Sex Req'd")))+IF(OR(C664="B",C664="S"),LOOKUP(N664,'Adjustment Factors'!$B$7:$B$25,'Adjustment Factors'!$D$7:$D$25),IF(C664="H",LOOKUP(N664,'Adjustment Factors'!$B$7:$B$25,'Adjustment Factors'!$E$7:$E$25),"")),0))</f>
        <v/>
      </c>
      <c r="R664" s="31" t="str">
        <f t="shared" si="85"/>
        <v/>
      </c>
      <c r="S664" s="32" t="str">
        <f t="shared" si="87"/>
        <v/>
      </c>
      <c r="T664" s="31" t="str">
        <f t="shared" si="86"/>
        <v/>
      </c>
    </row>
    <row r="665" spans="1:20" x14ac:dyDescent="0.25">
      <c r="A665" s="27"/>
      <c r="B665" s="28"/>
      <c r="C665" s="28"/>
      <c r="D665" s="29"/>
      <c r="E665" s="30"/>
      <c r="F665" s="30"/>
      <c r="G665" s="29"/>
      <c r="H665" s="27"/>
      <c r="I665" s="27"/>
      <c r="J665" s="27"/>
      <c r="K665" s="27"/>
      <c r="L665" s="31" t="str">
        <f t="shared" si="81"/>
        <v/>
      </c>
      <c r="M665" s="31" t="str">
        <f t="shared" si="82"/>
        <v/>
      </c>
      <c r="N665" s="31" t="str">
        <f t="shared" si="83"/>
        <v/>
      </c>
      <c r="O665" s="32" t="str">
        <f>IF(AND(A665="",B665=""), "",IF(I665&gt;0, I665+LOOKUP(N665,'Adjustment Factors'!$B$7:$B$25,'Adjustment Factors'!$C$7:$C$25),IF(OR(C665="B", C665= "S"), 'Adjustment Factors'!$C$28,IF(C665="H", 'Adjustment Factors'!$C$29,"Sex Req'd"))))</f>
        <v/>
      </c>
      <c r="P665" s="31" t="str">
        <f t="shared" si="84"/>
        <v/>
      </c>
      <c r="Q665" s="32" t="str">
        <f>IF(OR(AND(A665="",B665=""),C665="",J665="" ), "",ROUND((((J665-(IF(I665&gt;0, I665,IF(OR(C665="B", C665= "S"), 'Adjustment Factors'!$C$28,IF(C665="H", 'Adjustment Factors'!$C$29,"Sex Req'd")))))/L665)*205)+IF(I665&gt;0, I665,IF(OR(C665="B", C665= "S"), 'Adjustment Factors'!$C$28,IF(C665="H", 'Adjustment Factors'!$C$29,"Sex Req'd")))+IF(OR(C665="B",C665="S"),LOOKUP(N665,'Adjustment Factors'!$B$7:$B$25,'Adjustment Factors'!$D$7:$D$25),IF(C665="H",LOOKUP(N665,'Adjustment Factors'!$B$7:$B$25,'Adjustment Factors'!$E$7:$E$25),"")),0))</f>
        <v/>
      </c>
      <c r="R665" s="31" t="str">
        <f t="shared" si="85"/>
        <v/>
      </c>
      <c r="S665" s="32" t="str">
        <f t="shared" si="87"/>
        <v/>
      </c>
      <c r="T665" s="31" t="str">
        <f t="shared" si="86"/>
        <v/>
      </c>
    </row>
    <row r="666" spans="1:20" x14ac:dyDescent="0.25">
      <c r="A666" s="27"/>
      <c r="B666" s="28"/>
      <c r="C666" s="28"/>
      <c r="D666" s="29"/>
      <c r="E666" s="30"/>
      <c r="F666" s="30"/>
      <c r="G666" s="29"/>
      <c r="H666" s="27"/>
      <c r="I666" s="27"/>
      <c r="J666" s="27"/>
      <c r="K666" s="27"/>
      <c r="L666" s="31" t="str">
        <f t="shared" si="81"/>
        <v/>
      </c>
      <c r="M666" s="31" t="str">
        <f t="shared" si="82"/>
        <v/>
      </c>
      <c r="N666" s="31" t="str">
        <f t="shared" si="83"/>
        <v/>
      </c>
      <c r="O666" s="32" t="str">
        <f>IF(AND(A666="",B666=""), "",IF(I666&gt;0, I666+LOOKUP(N666,'Adjustment Factors'!$B$7:$B$25,'Adjustment Factors'!$C$7:$C$25),IF(OR(C666="B", C666= "S"), 'Adjustment Factors'!$C$28,IF(C666="H", 'Adjustment Factors'!$C$29,"Sex Req'd"))))</f>
        <v/>
      </c>
      <c r="P666" s="31" t="str">
        <f t="shared" si="84"/>
        <v/>
      </c>
      <c r="Q666" s="32" t="str">
        <f>IF(OR(AND(A666="",B666=""),C666="",J666="" ), "",ROUND((((J666-(IF(I666&gt;0, I666,IF(OR(C666="B", C666= "S"), 'Adjustment Factors'!$C$28,IF(C666="H", 'Adjustment Factors'!$C$29,"Sex Req'd")))))/L666)*205)+IF(I666&gt;0, I666,IF(OR(C666="B", C666= "S"), 'Adjustment Factors'!$C$28,IF(C666="H", 'Adjustment Factors'!$C$29,"Sex Req'd")))+IF(OR(C666="B",C666="S"),LOOKUP(N666,'Adjustment Factors'!$B$7:$B$25,'Adjustment Factors'!$D$7:$D$25),IF(C666="H",LOOKUP(N666,'Adjustment Factors'!$B$7:$B$25,'Adjustment Factors'!$E$7:$E$25),"")),0))</f>
        <v/>
      </c>
      <c r="R666" s="31" t="str">
        <f t="shared" si="85"/>
        <v/>
      </c>
      <c r="S666" s="32" t="str">
        <f t="shared" si="87"/>
        <v/>
      </c>
      <c r="T666" s="31" t="str">
        <f t="shared" si="86"/>
        <v/>
      </c>
    </row>
    <row r="667" spans="1:20" x14ac:dyDescent="0.25">
      <c r="A667" s="27"/>
      <c r="B667" s="28"/>
      <c r="C667" s="28"/>
      <c r="D667" s="29"/>
      <c r="E667" s="30"/>
      <c r="F667" s="30"/>
      <c r="G667" s="29"/>
      <c r="H667" s="27"/>
      <c r="I667" s="27"/>
      <c r="J667" s="27"/>
      <c r="K667" s="27"/>
      <c r="L667" s="31" t="str">
        <f t="shared" si="81"/>
        <v/>
      </c>
      <c r="M667" s="31" t="str">
        <f t="shared" si="82"/>
        <v/>
      </c>
      <c r="N667" s="31" t="str">
        <f t="shared" si="83"/>
        <v/>
      </c>
      <c r="O667" s="32" t="str">
        <f>IF(AND(A667="",B667=""), "",IF(I667&gt;0, I667+LOOKUP(N667,'Adjustment Factors'!$B$7:$B$25,'Adjustment Factors'!$C$7:$C$25),IF(OR(C667="B", C667= "S"), 'Adjustment Factors'!$C$28,IF(C667="H", 'Adjustment Factors'!$C$29,"Sex Req'd"))))</f>
        <v/>
      </c>
      <c r="P667" s="31" t="str">
        <f t="shared" si="84"/>
        <v/>
      </c>
      <c r="Q667" s="32" t="str">
        <f>IF(OR(AND(A667="",B667=""),C667="",J667="" ), "",ROUND((((J667-(IF(I667&gt;0, I667,IF(OR(C667="B", C667= "S"), 'Adjustment Factors'!$C$28,IF(C667="H", 'Adjustment Factors'!$C$29,"Sex Req'd")))))/L667)*205)+IF(I667&gt;0, I667,IF(OR(C667="B", C667= "S"), 'Adjustment Factors'!$C$28,IF(C667="H", 'Adjustment Factors'!$C$29,"Sex Req'd")))+IF(OR(C667="B",C667="S"),LOOKUP(N667,'Adjustment Factors'!$B$7:$B$25,'Adjustment Factors'!$D$7:$D$25),IF(C667="H",LOOKUP(N667,'Adjustment Factors'!$B$7:$B$25,'Adjustment Factors'!$E$7:$E$25),"")),0))</f>
        <v/>
      </c>
      <c r="R667" s="31" t="str">
        <f t="shared" si="85"/>
        <v/>
      </c>
      <c r="S667" s="32" t="str">
        <f t="shared" si="87"/>
        <v/>
      </c>
      <c r="T667" s="31" t="str">
        <f t="shared" si="86"/>
        <v/>
      </c>
    </row>
    <row r="668" spans="1:20" x14ac:dyDescent="0.25">
      <c r="A668" s="27"/>
      <c r="B668" s="28"/>
      <c r="C668" s="28"/>
      <c r="D668" s="29"/>
      <c r="E668" s="30"/>
      <c r="F668" s="30"/>
      <c r="G668" s="29"/>
      <c r="H668" s="27"/>
      <c r="I668" s="27"/>
      <c r="J668" s="27"/>
      <c r="K668" s="27"/>
      <c r="L668" s="31" t="str">
        <f t="shared" si="81"/>
        <v/>
      </c>
      <c r="M668" s="31" t="str">
        <f t="shared" si="82"/>
        <v/>
      </c>
      <c r="N668" s="31" t="str">
        <f t="shared" si="83"/>
        <v/>
      </c>
      <c r="O668" s="32" t="str">
        <f>IF(AND(A668="",B668=""), "",IF(I668&gt;0, I668+LOOKUP(N668,'Adjustment Factors'!$B$7:$B$25,'Adjustment Factors'!$C$7:$C$25),IF(OR(C668="B", C668= "S"), 'Adjustment Factors'!$C$28,IF(C668="H", 'Adjustment Factors'!$C$29,"Sex Req'd"))))</f>
        <v/>
      </c>
      <c r="P668" s="31" t="str">
        <f t="shared" si="84"/>
        <v/>
      </c>
      <c r="Q668" s="32" t="str">
        <f>IF(OR(AND(A668="",B668=""),C668="",J668="" ), "",ROUND((((J668-(IF(I668&gt;0, I668,IF(OR(C668="B", C668= "S"), 'Adjustment Factors'!$C$28,IF(C668="H", 'Adjustment Factors'!$C$29,"Sex Req'd")))))/L668)*205)+IF(I668&gt;0, I668,IF(OR(C668="B", C668= "S"), 'Adjustment Factors'!$C$28,IF(C668="H", 'Adjustment Factors'!$C$29,"Sex Req'd")))+IF(OR(C668="B",C668="S"),LOOKUP(N668,'Adjustment Factors'!$B$7:$B$25,'Adjustment Factors'!$D$7:$D$25),IF(C668="H",LOOKUP(N668,'Adjustment Factors'!$B$7:$B$25,'Adjustment Factors'!$E$7:$E$25),"")),0))</f>
        <v/>
      </c>
      <c r="R668" s="31" t="str">
        <f t="shared" si="85"/>
        <v/>
      </c>
      <c r="S668" s="32" t="str">
        <f t="shared" si="87"/>
        <v/>
      </c>
      <c r="T668" s="31" t="str">
        <f t="shared" si="86"/>
        <v/>
      </c>
    </row>
    <row r="669" spans="1:20" x14ac:dyDescent="0.25">
      <c r="A669" s="27"/>
      <c r="B669" s="28"/>
      <c r="C669" s="28"/>
      <c r="D669" s="29"/>
      <c r="E669" s="30"/>
      <c r="F669" s="30"/>
      <c r="G669" s="29"/>
      <c r="H669" s="27"/>
      <c r="I669" s="27"/>
      <c r="J669" s="27"/>
      <c r="K669" s="27"/>
      <c r="L669" s="31" t="str">
        <f t="shared" si="81"/>
        <v/>
      </c>
      <c r="M669" s="31" t="str">
        <f t="shared" si="82"/>
        <v/>
      </c>
      <c r="N669" s="31" t="str">
        <f t="shared" si="83"/>
        <v/>
      </c>
      <c r="O669" s="32" t="str">
        <f>IF(AND(A669="",B669=""), "",IF(I669&gt;0, I669+LOOKUP(N669,'Adjustment Factors'!$B$7:$B$25,'Adjustment Factors'!$C$7:$C$25),IF(OR(C669="B", C669= "S"), 'Adjustment Factors'!$C$28,IF(C669="H", 'Adjustment Factors'!$C$29,"Sex Req'd"))))</f>
        <v/>
      </c>
      <c r="P669" s="31" t="str">
        <f t="shared" si="84"/>
        <v/>
      </c>
      <c r="Q669" s="32" t="str">
        <f>IF(OR(AND(A669="",B669=""),C669="",J669="" ), "",ROUND((((J669-(IF(I669&gt;0, I669,IF(OR(C669="B", C669= "S"), 'Adjustment Factors'!$C$28,IF(C669="H", 'Adjustment Factors'!$C$29,"Sex Req'd")))))/L669)*205)+IF(I669&gt;0, I669,IF(OR(C669="B", C669= "S"), 'Adjustment Factors'!$C$28,IF(C669="H", 'Adjustment Factors'!$C$29,"Sex Req'd")))+IF(OR(C669="B",C669="S"),LOOKUP(N669,'Adjustment Factors'!$B$7:$B$25,'Adjustment Factors'!$D$7:$D$25),IF(C669="H",LOOKUP(N669,'Adjustment Factors'!$B$7:$B$25,'Adjustment Factors'!$E$7:$E$25),"")),0))</f>
        <v/>
      </c>
      <c r="R669" s="31" t="str">
        <f t="shared" si="85"/>
        <v/>
      </c>
      <c r="S669" s="32" t="str">
        <f t="shared" si="87"/>
        <v/>
      </c>
      <c r="T669" s="31" t="str">
        <f t="shared" si="86"/>
        <v/>
      </c>
    </row>
    <row r="670" spans="1:20" x14ac:dyDescent="0.25">
      <c r="A670" s="27"/>
      <c r="B670" s="28"/>
      <c r="C670" s="28"/>
      <c r="D670" s="29"/>
      <c r="E670" s="30"/>
      <c r="F670" s="30"/>
      <c r="G670" s="29"/>
      <c r="H670" s="27"/>
      <c r="I670" s="27"/>
      <c r="J670" s="27"/>
      <c r="K670" s="27"/>
      <c r="L670" s="31" t="str">
        <f t="shared" si="81"/>
        <v/>
      </c>
      <c r="M670" s="31" t="str">
        <f t="shared" si="82"/>
        <v/>
      </c>
      <c r="N670" s="31" t="str">
        <f t="shared" si="83"/>
        <v/>
      </c>
      <c r="O670" s="32" t="str">
        <f>IF(AND(A670="",B670=""), "",IF(I670&gt;0, I670+LOOKUP(N670,'Adjustment Factors'!$B$7:$B$25,'Adjustment Factors'!$C$7:$C$25),IF(OR(C670="B", C670= "S"), 'Adjustment Factors'!$C$28,IF(C670="H", 'Adjustment Factors'!$C$29,"Sex Req'd"))))</f>
        <v/>
      </c>
      <c r="P670" s="31" t="str">
        <f t="shared" si="84"/>
        <v/>
      </c>
      <c r="Q670" s="32" t="str">
        <f>IF(OR(AND(A670="",B670=""),C670="",J670="" ), "",ROUND((((J670-(IF(I670&gt;0, I670,IF(OR(C670="B", C670= "S"), 'Adjustment Factors'!$C$28,IF(C670="H", 'Adjustment Factors'!$C$29,"Sex Req'd")))))/L670)*205)+IF(I670&gt;0, I670,IF(OR(C670="B", C670= "S"), 'Adjustment Factors'!$C$28,IF(C670="H", 'Adjustment Factors'!$C$29,"Sex Req'd")))+IF(OR(C670="B",C670="S"),LOOKUP(N670,'Adjustment Factors'!$B$7:$B$25,'Adjustment Factors'!$D$7:$D$25),IF(C670="H",LOOKUP(N670,'Adjustment Factors'!$B$7:$B$25,'Adjustment Factors'!$E$7:$E$25),"")),0))</f>
        <v/>
      </c>
      <c r="R670" s="31" t="str">
        <f t="shared" si="85"/>
        <v/>
      </c>
      <c r="S670" s="32" t="str">
        <f t="shared" si="87"/>
        <v/>
      </c>
      <c r="T670" s="31" t="str">
        <f t="shared" si="86"/>
        <v/>
      </c>
    </row>
    <row r="671" spans="1:20" x14ac:dyDescent="0.25">
      <c r="A671" s="27"/>
      <c r="B671" s="28"/>
      <c r="C671" s="28"/>
      <c r="D671" s="29"/>
      <c r="E671" s="30"/>
      <c r="F671" s="30"/>
      <c r="G671" s="29"/>
      <c r="H671" s="27"/>
      <c r="I671" s="27"/>
      <c r="J671" s="27"/>
      <c r="K671" s="27"/>
      <c r="L671" s="31" t="str">
        <f t="shared" si="81"/>
        <v/>
      </c>
      <c r="M671" s="31" t="str">
        <f t="shared" si="82"/>
        <v/>
      </c>
      <c r="N671" s="31" t="str">
        <f t="shared" si="83"/>
        <v/>
      </c>
      <c r="O671" s="32" t="str">
        <f>IF(AND(A671="",B671=""), "",IF(I671&gt;0, I671+LOOKUP(N671,'Adjustment Factors'!$B$7:$B$25,'Adjustment Factors'!$C$7:$C$25),IF(OR(C671="B", C671= "S"), 'Adjustment Factors'!$C$28,IF(C671="H", 'Adjustment Factors'!$C$29,"Sex Req'd"))))</f>
        <v/>
      </c>
      <c r="P671" s="31" t="str">
        <f t="shared" si="84"/>
        <v/>
      </c>
      <c r="Q671" s="32" t="str">
        <f>IF(OR(AND(A671="",B671=""),C671="",J671="" ), "",ROUND((((J671-(IF(I671&gt;0, I671,IF(OR(C671="B", C671= "S"), 'Adjustment Factors'!$C$28,IF(C671="H", 'Adjustment Factors'!$C$29,"Sex Req'd")))))/L671)*205)+IF(I671&gt;0, I671,IF(OR(C671="B", C671= "S"), 'Adjustment Factors'!$C$28,IF(C671="H", 'Adjustment Factors'!$C$29,"Sex Req'd")))+IF(OR(C671="B",C671="S"),LOOKUP(N671,'Adjustment Factors'!$B$7:$B$25,'Adjustment Factors'!$D$7:$D$25),IF(C671="H",LOOKUP(N671,'Adjustment Factors'!$B$7:$B$25,'Adjustment Factors'!$E$7:$E$25),"")),0))</f>
        <v/>
      </c>
      <c r="R671" s="31" t="str">
        <f t="shared" si="85"/>
        <v/>
      </c>
      <c r="S671" s="32" t="str">
        <f t="shared" si="87"/>
        <v/>
      </c>
      <c r="T671" s="31" t="str">
        <f t="shared" si="86"/>
        <v/>
      </c>
    </row>
    <row r="672" spans="1:20" x14ac:dyDescent="0.25">
      <c r="A672" s="27"/>
      <c r="B672" s="28"/>
      <c r="C672" s="28"/>
      <c r="D672" s="29"/>
      <c r="E672" s="30"/>
      <c r="F672" s="30"/>
      <c r="G672" s="29"/>
      <c r="H672" s="27"/>
      <c r="I672" s="27"/>
      <c r="J672" s="27"/>
      <c r="K672" s="27"/>
      <c r="L672" s="31" t="str">
        <f t="shared" si="81"/>
        <v/>
      </c>
      <c r="M672" s="31" t="str">
        <f t="shared" si="82"/>
        <v/>
      </c>
      <c r="N672" s="31" t="str">
        <f t="shared" si="83"/>
        <v/>
      </c>
      <c r="O672" s="32" t="str">
        <f>IF(AND(A672="",B672=""), "",IF(I672&gt;0, I672+LOOKUP(N672,'Adjustment Factors'!$B$7:$B$25,'Adjustment Factors'!$C$7:$C$25),IF(OR(C672="B", C672= "S"), 'Adjustment Factors'!$C$28,IF(C672="H", 'Adjustment Factors'!$C$29,"Sex Req'd"))))</f>
        <v/>
      </c>
      <c r="P672" s="31" t="str">
        <f t="shared" si="84"/>
        <v/>
      </c>
      <c r="Q672" s="32" t="str">
        <f>IF(OR(AND(A672="",B672=""),C672="",J672="" ), "",ROUND((((J672-(IF(I672&gt;0, I672,IF(OR(C672="B", C672= "S"), 'Adjustment Factors'!$C$28,IF(C672="H", 'Adjustment Factors'!$C$29,"Sex Req'd")))))/L672)*205)+IF(I672&gt;0, I672,IF(OR(C672="B", C672= "S"), 'Adjustment Factors'!$C$28,IF(C672="H", 'Adjustment Factors'!$C$29,"Sex Req'd")))+IF(OR(C672="B",C672="S"),LOOKUP(N672,'Adjustment Factors'!$B$7:$B$25,'Adjustment Factors'!$D$7:$D$25),IF(C672="H",LOOKUP(N672,'Adjustment Factors'!$B$7:$B$25,'Adjustment Factors'!$E$7:$E$25),"")),0))</f>
        <v/>
      </c>
      <c r="R672" s="31" t="str">
        <f t="shared" si="85"/>
        <v/>
      </c>
      <c r="S672" s="32" t="str">
        <f t="shared" si="87"/>
        <v/>
      </c>
      <c r="T672" s="31" t="str">
        <f t="shared" si="86"/>
        <v/>
      </c>
    </row>
    <row r="673" spans="1:20" x14ac:dyDescent="0.25">
      <c r="A673" s="27"/>
      <c r="B673" s="28"/>
      <c r="C673" s="28"/>
      <c r="D673" s="29"/>
      <c r="E673" s="30"/>
      <c r="F673" s="30"/>
      <c r="G673" s="29"/>
      <c r="H673" s="27"/>
      <c r="I673" s="27"/>
      <c r="J673" s="27"/>
      <c r="K673" s="27"/>
      <c r="L673" s="31" t="str">
        <f t="shared" si="81"/>
        <v/>
      </c>
      <c r="M673" s="31" t="str">
        <f t="shared" si="82"/>
        <v/>
      </c>
      <c r="N673" s="31" t="str">
        <f t="shared" si="83"/>
        <v/>
      </c>
      <c r="O673" s="32" t="str">
        <f>IF(AND(A673="",B673=""), "",IF(I673&gt;0, I673+LOOKUP(N673,'Adjustment Factors'!$B$7:$B$25,'Adjustment Factors'!$C$7:$C$25),IF(OR(C673="B", C673= "S"), 'Adjustment Factors'!$C$28,IF(C673="H", 'Adjustment Factors'!$C$29,"Sex Req'd"))))</f>
        <v/>
      </c>
      <c r="P673" s="31" t="str">
        <f t="shared" si="84"/>
        <v/>
      </c>
      <c r="Q673" s="32" t="str">
        <f>IF(OR(AND(A673="",B673=""),C673="",J673="" ), "",ROUND((((J673-(IF(I673&gt;0, I673,IF(OR(C673="B", C673= "S"), 'Adjustment Factors'!$C$28,IF(C673="H", 'Adjustment Factors'!$C$29,"Sex Req'd")))))/L673)*205)+IF(I673&gt;0, I673,IF(OR(C673="B", C673= "S"), 'Adjustment Factors'!$C$28,IF(C673="H", 'Adjustment Factors'!$C$29,"Sex Req'd")))+IF(OR(C673="B",C673="S"),LOOKUP(N673,'Adjustment Factors'!$B$7:$B$25,'Adjustment Factors'!$D$7:$D$25),IF(C673="H",LOOKUP(N673,'Adjustment Factors'!$B$7:$B$25,'Adjustment Factors'!$E$7:$E$25),"")),0))</f>
        <v/>
      </c>
      <c r="R673" s="31" t="str">
        <f t="shared" si="85"/>
        <v/>
      </c>
      <c r="S673" s="32" t="str">
        <f t="shared" si="87"/>
        <v/>
      </c>
      <c r="T673" s="31" t="str">
        <f t="shared" si="86"/>
        <v/>
      </c>
    </row>
    <row r="674" spans="1:20" x14ac:dyDescent="0.25">
      <c r="A674" s="27"/>
      <c r="B674" s="28"/>
      <c r="C674" s="28"/>
      <c r="D674" s="29"/>
      <c r="E674" s="30"/>
      <c r="F674" s="30"/>
      <c r="G674" s="29"/>
      <c r="H674" s="27"/>
      <c r="I674" s="27"/>
      <c r="J674" s="27"/>
      <c r="K674" s="27"/>
      <c r="L674" s="31" t="str">
        <f t="shared" si="81"/>
        <v/>
      </c>
      <c r="M674" s="31" t="str">
        <f t="shared" si="82"/>
        <v/>
      </c>
      <c r="N674" s="31" t="str">
        <f t="shared" si="83"/>
        <v/>
      </c>
      <c r="O674" s="32" t="str">
        <f>IF(AND(A674="",B674=""), "",IF(I674&gt;0, I674+LOOKUP(N674,'Adjustment Factors'!$B$7:$B$25,'Adjustment Factors'!$C$7:$C$25),IF(OR(C674="B", C674= "S"), 'Adjustment Factors'!$C$28,IF(C674="H", 'Adjustment Factors'!$C$29,"Sex Req'd"))))</f>
        <v/>
      </c>
      <c r="P674" s="31" t="str">
        <f t="shared" si="84"/>
        <v/>
      </c>
      <c r="Q674" s="32" t="str">
        <f>IF(OR(AND(A674="",B674=""),C674="",J674="" ), "",ROUND((((J674-(IF(I674&gt;0, I674,IF(OR(C674="B", C674= "S"), 'Adjustment Factors'!$C$28,IF(C674="H", 'Adjustment Factors'!$C$29,"Sex Req'd")))))/L674)*205)+IF(I674&gt;0, I674,IF(OR(C674="B", C674= "S"), 'Adjustment Factors'!$C$28,IF(C674="H", 'Adjustment Factors'!$C$29,"Sex Req'd")))+IF(OR(C674="B",C674="S"),LOOKUP(N674,'Adjustment Factors'!$B$7:$B$25,'Adjustment Factors'!$D$7:$D$25),IF(C674="H",LOOKUP(N674,'Adjustment Factors'!$B$7:$B$25,'Adjustment Factors'!$E$7:$E$25),"")),0))</f>
        <v/>
      </c>
      <c r="R674" s="31" t="str">
        <f t="shared" si="85"/>
        <v/>
      </c>
      <c r="S674" s="32" t="str">
        <f t="shared" si="87"/>
        <v/>
      </c>
      <c r="T674" s="31" t="str">
        <f t="shared" si="86"/>
        <v/>
      </c>
    </row>
    <row r="675" spans="1:20" x14ac:dyDescent="0.25">
      <c r="A675" s="27"/>
      <c r="B675" s="28"/>
      <c r="C675" s="28"/>
      <c r="D675" s="29"/>
      <c r="E675" s="30"/>
      <c r="F675" s="30"/>
      <c r="G675" s="29"/>
      <c r="H675" s="27"/>
      <c r="I675" s="27"/>
      <c r="J675" s="27"/>
      <c r="K675" s="27"/>
      <c r="L675" s="31" t="str">
        <f t="shared" si="81"/>
        <v/>
      </c>
      <c r="M675" s="31" t="str">
        <f t="shared" si="82"/>
        <v/>
      </c>
      <c r="N675" s="31" t="str">
        <f t="shared" si="83"/>
        <v/>
      </c>
      <c r="O675" s="32" t="str">
        <f>IF(AND(A675="",B675=""), "",IF(I675&gt;0, I675+LOOKUP(N675,'Adjustment Factors'!$B$7:$B$25,'Adjustment Factors'!$C$7:$C$25),IF(OR(C675="B", C675= "S"), 'Adjustment Factors'!$C$28,IF(C675="H", 'Adjustment Factors'!$C$29,"Sex Req'd"))))</f>
        <v/>
      </c>
      <c r="P675" s="31" t="str">
        <f t="shared" si="84"/>
        <v/>
      </c>
      <c r="Q675" s="32" t="str">
        <f>IF(OR(AND(A675="",B675=""),C675="",J675="" ), "",ROUND((((J675-(IF(I675&gt;0, I675,IF(OR(C675="B", C675= "S"), 'Adjustment Factors'!$C$28,IF(C675="H", 'Adjustment Factors'!$C$29,"Sex Req'd")))))/L675)*205)+IF(I675&gt;0, I675,IF(OR(C675="B", C675= "S"), 'Adjustment Factors'!$C$28,IF(C675="H", 'Adjustment Factors'!$C$29,"Sex Req'd")))+IF(OR(C675="B",C675="S"),LOOKUP(N675,'Adjustment Factors'!$B$7:$B$25,'Adjustment Factors'!$D$7:$D$25),IF(C675="H",LOOKUP(N675,'Adjustment Factors'!$B$7:$B$25,'Adjustment Factors'!$E$7:$E$25),"")),0))</f>
        <v/>
      </c>
      <c r="R675" s="31" t="str">
        <f t="shared" si="85"/>
        <v/>
      </c>
      <c r="S675" s="32" t="str">
        <f t="shared" si="87"/>
        <v/>
      </c>
      <c r="T675" s="31" t="str">
        <f t="shared" si="86"/>
        <v/>
      </c>
    </row>
    <row r="676" spans="1:20" x14ac:dyDescent="0.25">
      <c r="A676" s="27"/>
      <c r="B676" s="28"/>
      <c r="C676" s="28"/>
      <c r="D676" s="29"/>
      <c r="E676" s="30"/>
      <c r="F676" s="30"/>
      <c r="G676" s="29"/>
      <c r="H676" s="27"/>
      <c r="I676" s="27"/>
      <c r="J676" s="27"/>
      <c r="K676" s="27"/>
      <c r="L676" s="31" t="str">
        <f t="shared" si="81"/>
        <v/>
      </c>
      <c r="M676" s="31" t="str">
        <f t="shared" si="82"/>
        <v/>
      </c>
      <c r="N676" s="31" t="str">
        <f t="shared" si="83"/>
        <v/>
      </c>
      <c r="O676" s="32" t="str">
        <f>IF(AND(A676="",B676=""), "",IF(I676&gt;0, I676+LOOKUP(N676,'Adjustment Factors'!$B$7:$B$25,'Adjustment Factors'!$C$7:$C$25),IF(OR(C676="B", C676= "S"), 'Adjustment Factors'!$C$28,IF(C676="H", 'Adjustment Factors'!$C$29,"Sex Req'd"))))</f>
        <v/>
      </c>
      <c r="P676" s="31" t="str">
        <f t="shared" si="84"/>
        <v/>
      </c>
      <c r="Q676" s="32" t="str">
        <f>IF(OR(AND(A676="",B676=""),C676="",J676="" ), "",ROUND((((J676-(IF(I676&gt;0, I676,IF(OR(C676="B", C676= "S"), 'Adjustment Factors'!$C$28,IF(C676="H", 'Adjustment Factors'!$C$29,"Sex Req'd")))))/L676)*205)+IF(I676&gt;0, I676,IF(OR(C676="B", C676= "S"), 'Adjustment Factors'!$C$28,IF(C676="H", 'Adjustment Factors'!$C$29,"Sex Req'd")))+IF(OR(C676="B",C676="S"),LOOKUP(N676,'Adjustment Factors'!$B$7:$B$25,'Adjustment Factors'!$D$7:$D$25),IF(C676="H",LOOKUP(N676,'Adjustment Factors'!$B$7:$B$25,'Adjustment Factors'!$E$7:$E$25),"")),0))</f>
        <v/>
      </c>
      <c r="R676" s="31" t="str">
        <f t="shared" si="85"/>
        <v/>
      </c>
      <c r="S676" s="32" t="str">
        <f t="shared" si="87"/>
        <v/>
      </c>
      <c r="T676" s="31" t="str">
        <f t="shared" si="86"/>
        <v/>
      </c>
    </row>
    <row r="677" spans="1:20" x14ac:dyDescent="0.25">
      <c r="A677" s="27"/>
      <c r="B677" s="28"/>
      <c r="C677" s="28"/>
      <c r="D677" s="29"/>
      <c r="E677" s="30"/>
      <c r="F677" s="30"/>
      <c r="G677" s="29"/>
      <c r="H677" s="27"/>
      <c r="I677" s="27"/>
      <c r="J677" s="27"/>
      <c r="K677" s="27"/>
      <c r="L677" s="31" t="str">
        <f t="shared" si="81"/>
        <v/>
      </c>
      <c r="M677" s="31" t="str">
        <f t="shared" si="82"/>
        <v/>
      </c>
      <c r="N677" s="31" t="str">
        <f t="shared" si="83"/>
        <v/>
      </c>
      <c r="O677" s="32" t="str">
        <f>IF(AND(A677="",B677=""), "",IF(I677&gt;0, I677+LOOKUP(N677,'Adjustment Factors'!$B$7:$B$25,'Adjustment Factors'!$C$7:$C$25),IF(OR(C677="B", C677= "S"), 'Adjustment Factors'!$C$28,IF(C677="H", 'Adjustment Factors'!$C$29,"Sex Req'd"))))</f>
        <v/>
      </c>
      <c r="P677" s="31" t="str">
        <f t="shared" si="84"/>
        <v/>
      </c>
      <c r="Q677" s="32" t="str">
        <f>IF(OR(AND(A677="",B677=""),C677="",J677="" ), "",ROUND((((J677-(IF(I677&gt;0, I677,IF(OR(C677="B", C677= "S"), 'Adjustment Factors'!$C$28,IF(C677="H", 'Adjustment Factors'!$C$29,"Sex Req'd")))))/L677)*205)+IF(I677&gt;0, I677,IF(OR(C677="B", C677= "S"), 'Adjustment Factors'!$C$28,IF(C677="H", 'Adjustment Factors'!$C$29,"Sex Req'd")))+IF(OR(C677="B",C677="S"),LOOKUP(N677,'Adjustment Factors'!$B$7:$B$25,'Adjustment Factors'!$D$7:$D$25),IF(C677="H",LOOKUP(N677,'Adjustment Factors'!$B$7:$B$25,'Adjustment Factors'!$E$7:$E$25),"")),0))</f>
        <v/>
      </c>
      <c r="R677" s="31" t="str">
        <f t="shared" si="85"/>
        <v/>
      </c>
      <c r="S677" s="32" t="str">
        <f t="shared" si="87"/>
        <v/>
      </c>
      <c r="T677" s="31" t="str">
        <f t="shared" si="86"/>
        <v/>
      </c>
    </row>
    <row r="678" spans="1:20" x14ac:dyDescent="0.25">
      <c r="A678" s="27"/>
      <c r="B678" s="28"/>
      <c r="C678" s="28"/>
      <c r="D678" s="29"/>
      <c r="E678" s="30"/>
      <c r="F678" s="30"/>
      <c r="G678" s="29"/>
      <c r="H678" s="27"/>
      <c r="I678" s="27"/>
      <c r="J678" s="27"/>
      <c r="K678" s="27"/>
      <c r="L678" s="31" t="str">
        <f t="shared" si="81"/>
        <v/>
      </c>
      <c r="M678" s="31" t="str">
        <f t="shared" si="82"/>
        <v/>
      </c>
      <c r="N678" s="31" t="str">
        <f t="shared" si="83"/>
        <v/>
      </c>
      <c r="O678" s="32" t="str">
        <f>IF(AND(A678="",B678=""), "",IF(I678&gt;0, I678+LOOKUP(N678,'Adjustment Factors'!$B$7:$B$25,'Adjustment Factors'!$C$7:$C$25),IF(OR(C678="B", C678= "S"), 'Adjustment Factors'!$C$28,IF(C678="H", 'Adjustment Factors'!$C$29,"Sex Req'd"))))</f>
        <v/>
      </c>
      <c r="P678" s="31" t="str">
        <f t="shared" si="84"/>
        <v/>
      </c>
      <c r="Q678" s="32" t="str">
        <f>IF(OR(AND(A678="",B678=""),C678="",J678="" ), "",ROUND((((J678-(IF(I678&gt;0, I678,IF(OR(C678="B", C678= "S"), 'Adjustment Factors'!$C$28,IF(C678="H", 'Adjustment Factors'!$C$29,"Sex Req'd")))))/L678)*205)+IF(I678&gt;0, I678,IF(OR(C678="B", C678= "S"), 'Adjustment Factors'!$C$28,IF(C678="H", 'Adjustment Factors'!$C$29,"Sex Req'd")))+IF(OR(C678="B",C678="S"),LOOKUP(N678,'Adjustment Factors'!$B$7:$B$25,'Adjustment Factors'!$D$7:$D$25),IF(C678="H",LOOKUP(N678,'Adjustment Factors'!$B$7:$B$25,'Adjustment Factors'!$E$7:$E$25),"")),0))</f>
        <v/>
      </c>
      <c r="R678" s="31" t="str">
        <f t="shared" si="85"/>
        <v/>
      </c>
      <c r="S678" s="32" t="str">
        <f t="shared" si="87"/>
        <v/>
      </c>
      <c r="T678" s="31" t="str">
        <f t="shared" si="86"/>
        <v/>
      </c>
    </row>
    <row r="679" spans="1:20" x14ac:dyDescent="0.25">
      <c r="A679" s="27"/>
      <c r="B679" s="28"/>
      <c r="C679" s="28"/>
      <c r="D679" s="29"/>
      <c r="E679" s="30"/>
      <c r="F679" s="30"/>
      <c r="G679" s="29"/>
      <c r="H679" s="27"/>
      <c r="I679" s="27"/>
      <c r="J679" s="27"/>
      <c r="K679" s="27"/>
      <c r="L679" s="31" t="str">
        <f t="shared" si="81"/>
        <v/>
      </c>
      <c r="M679" s="31" t="str">
        <f t="shared" si="82"/>
        <v/>
      </c>
      <c r="N679" s="31" t="str">
        <f t="shared" si="83"/>
        <v/>
      </c>
      <c r="O679" s="32" t="str">
        <f>IF(AND(A679="",B679=""), "",IF(I679&gt;0, I679+LOOKUP(N679,'Adjustment Factors'!$B$7:$B$25,'Adjustment Factors'!$C$7:$C$25),IF(OR(C679="B", C679= "S"), 'Adjustment Factors'!$C$28,IF(C679="H", 'Adjustment Factors'!$C$29,"Sex Req'd"))))</f>
        <v/>
      </c>
      <c r="P679" s="31" t="str">
        <f t="shared" si="84"/>
        <v/>
      </c>
      <c r="Q679" s="32" t="str">
        <f>IF(OR(AND(A679="",B679=""),C679="",J679="" ), "",ROUND((((J679-(IF(I679&gt;0, I679,IF(OR(C679="B", C679= "S"), 'Adjustment Factors'!$C$28,IF(C679="H", 'Adjustment Factors'!$C$29,"Sex Req'd")))))/L679)*205)+IF(I679&gt;0, I679,IF(OR(C679="B", C679= "S"), 'Adjustment Factors'!$C$28,IF(C679="H", 'Adjustment Factors'!$C$29,"Sex Req'd")))+IF(OR(C679="B",C679="S"),LOOKUP(N679,'Adjustment Factors'!$B$7:$B$25,'Adjustment Factors'!$D$7:$D$25),IF(C679="H",LOOKUP(N679,'Adjustment Factors'!$B$7:$B$25,'Adjustment Factors'!$E$7:$E$25),"")),0))</f>
        <v/>
      </c>
      <c r="R679" s="31" t="str">
        <f t="shared" si="85"/>
        <v/>
      </c>
      <c r="S679" s="32" t="str">
        <f t="shared" si="87"/>
        <v/>
      </c>
      <c r="T679" s="31" t="str">
        <f t="shared" si="86"/>
        <v/>
      </c>
    </row>
    <row r="680" spans="1:20" x14ac:dyDescent="0.25">
      <c r="A680" s="27"/>
      <c r="B680" s="28"/>
      <c r="C680" s="28"/>
      <c r="D680" s="29"/>
      <c r="E680" s="30"/>
      <c r="F680" s="30"/>
      <c r="G680" s="29"/>
      <c r="H680" s="27"/>
      <c r="I680" s="27"/>
      <c r="J680" s="27"/>
      <c r="K680" s="27"/>
      <c r="L680" s="31" t="str">
        <f t="shared" si="81"/>
        <v/>
      </c>
      <c r="M680" s="31" t="str">
        <f t="shared" si="82"/>
        <v/>
      </c>
      <c r="N680" s="31" t="str">
        <f t="shared" si="83"/>
        <v/>
      </c>
      <c r="O680" s="32" t="str">
        <f>IF(AND(A680="",B680=""), "",IF(I680&gt;0, I680+LOOKUP(N680,'Adjustment Factors'!$B$7:$B$25,'Adjustment Factors'!$C$7:$C$25),IF(OR(C680="B", C680= "S"), 'Adjustment Factors'!$C$28,IF(C680="H", 'Adjustment Factors'!$C$29,"Sex Req'd"))))</f>
        <v/>
      </c>
      <c r="P680" s="31" t="str">
        <f t="shared" si="84"/>
        <v/>
      </c>
      <c r="Q680" s="32" t="str">
        <f>IF(OR(AND(A680="",B680=""),C680="",J680="" ), "",ROUND((((J680-(IF(I680&gt;0, I680,IF(OR(C680="B", C680= "S"), 'Adjustment Factors'!$C$28,IF(C680="H", 'Adjustment Factors'!$C$29,"Sex Req'd")))))/L680)*205)+IF(I680&gt;0, I680,IF(OR(C680="B", C680= "S"), 'Adjustment Factors'!$C$28,IF(C680="H", 'Adjustment Factors'!$C$29,"Sex Req'd")))+IF(OR(C680="B",C680="S"),LOOKUP(N680,'Adjustment Factors'!$B$7:$B$25,'Adjustment Factors'!$D$7:$D$25),IF(C680="H",LOOKUP(N680,'Adjustment Factors'!$B$7:$B$25,'Adjustment Factors'!$E$7:$E$25),"")),0))</f>
        <v/>
      </c>
      <c r="R680" s="31" t="str">
        <f t="shared" si="85"/>
        <v/>
      </c>
      <c r="S680" s="32" t="str">
        <f t="shared" si="87"/>
        <v/>
      </c>
      <c r="T680" s="31" t="str">
        <f t="shared" si="86"/>
        <v/>
      </c>
    </row>
    <row r="681" spans="1:20" x14ac:dyDescent="0.25">
      <c r="A681" s="27"/>
      <c r="B681" s="28"/>
      <c r="C681" s="28"/>
      <c r="D681" s="29"/>
      <c r="E681" s="30"/>
      <c r="F681" s="30"/>
      <c r="G681" s="29"/>
      <c r="H681" s="27"/>
      <c r="I681" s="27"/>
      <c r="J681" s="27"/>
      <c r="K681" s="27"/>
      <c r="L681" s="31" t="str">
        <f t="shared" si="81"/>
        <v/>
      </c>
      <c r="M681" s="31" t="str">
        <f t="shared" si="82"/>
        <v/>
      </c>
      <c r="N681" s="31" t="str">
        <f t="shared" si="83"/>
        <v/>
      </c>
      <c r="O681" s="32" t="str">
        <f>IF(AND(A681="",B681=""), "",IF(I681&gt;0, I681+LOOKUP(N681,'Adjustment Factors'!$B$7:$B$25,'Adjustment Factors'!$C$7:$C$25),IF(OR(C681="B", C681= "S"), 'Adjustment Factors'!$C$28,IF(C681="H", 'Adjustment Factors'!$C$29,"Sex Req'd"))))</f>
        <v/>
      </c>
      <c r="P681" s="31" t="str">
        <f t="shared" si="84"/>
        <v/>
      </c>
      <c r="Q681" s="32" t="str">
        <f>IF(OR(AND(A681="",B681=""),C681="",J681="" ), "",ROUND((((J681-(IF(I681&gt;0, I681,IF(OR(C681="B", C681= "S"), 'Adjustment Factors'!$C$28,IF(C681="H", 'Adjustment Factors'!$C$29,"Sex Req'd")))))/L681)*205)+IF(I681&gt;0, I681,IF(OR(C681="B", C681= "S"), 'Adjustment Factors'!$C$28,IF(C681="H", 'Adjustment Factors'!$C$29,"Sex Req'd")))+IF(OR(C681="B",C681="S"),LOOKUP(N681,'Adjustment Factors'!$B$7:$B$25,'Adjustment Factors'!$D$7:$D$25),IF(C681="H",LOOKUP(N681,'Adjustment Factors'!$B$7:$B$25,'Adjustment Factors'!$E$7:$E$25),"")),0))</f>
        <v/>
      </c>
      <c r="R681" s="31" t="str">
        <f t="shared" si="85"/>
        <v/>
      </c>
      <c r="S681" s="32" t="str">
        <f t="shared" si="87"/>
        <v/>
      </c>
      <c r="T681" s="31" t="str">
        <f t="shared" si="86"/>
        <v/>
      </c>
    </row>
    <row r="682" spans="1:20" x14ac:dyDescent="0.25">
      <c r="A682" s="27"/>
      <c r="B682" s="28"/>
      <c r="C682" s="28"/>
      <c r="D682" s="29"/>
      <c r="E682" s="30"/>
      <c r="F682" s="30"/>
      <c r="G682" s="29"/>
      <c r="H682" s="27"/>
      <c r="I682" s="27"/>
      <c r="J682" s="27"/>
      <c r="K682" s="27"/>
      <c r="L682" s="31" t="str">
        <f t="shared" si="81"/>
        <v/>
      </c>
      <c r="M682" s="31" t="str">
        <f t="shared" si="82"/>
        <v/>
      </c>
      <c r="N682" s="31" t="str">
        <f t="shared" si="83"/>
        <v/>
      </c>
      <c r="O682" s="32" t="str">
        <f>IF(AND(A682="",B682=""), "",IF(I682&gt;0, I682+LOOKUP(N682,'Adjustment Factors'!$B$7:$B$25,'Adjustment Factors'!$C$7:$C$25),IF(OR(C682="B", C682= "S"), 'Adjustment Factors'!$C$28,IF(C682="H", 'Adjustment Factors'!$C$29,"Sex Req'd"))))</f>
        <v/>
      </c>
      <c r="P682" s="31" t="str">
        <f t="shared" si="84"/>
        <v/>
      </c>
      <c r="Q682" s="32" t="str">
        <f>IF(OR(AND(A682="",B682=""),C682="",J682="" ), "",ROUND((((J682-(IF(I682&gt;0, I682,IF(OR(C682="B", C682= "S"), 'Adjustment Factors'!$C$28,IF(C682="H", 'Adjustment Factors'!$C$29,"Sex Req'd")))))/L682)*205)+IF(I682&gt;0, I682,IF(OR(C682="B", C682= "S"), 'Adjustment Factors'!$C$28,IF(C682="H", 'Adjustment Factors'!$C$29,"Sex Req'd")))+IF(OR(C682="B",C682="S"),LOOKUP(N682,'Adjustment Factors'!$B$7:$B$25,'Adjustment Factors'!$D$7:$D$25),IF(C682="H",LOOKUP(N682,'Adjustment Factors'!$B$7:$B$25,'Adjustment Factors'!$E$7:$E$25),"")),0))</f>
        <v/>
      </c>
      <c r="R682" s="31" t="str">
        <f t="shared" si="85"/>
        <v/>
      </c>
      <c r="S682" s="32" t="str">
        <f t="shared" si="87"/>
        <v/>
      </c>
      <c r="T682" s="31" t="str">
        <f t="shared" si="86"/>
        <v/>
      </c>
    </row>
    <row r="683" spans="1:20" x14ac:dyDescent="0.25">
      <c r="A683" s="27"/>
      <c r="B683" s="28"/>
      <c r="C683" s="28"/>
      <c r="D683" s="29"/>
      <c r="E683" s="30"/>
      <c r="F683" s="30"/>
      <c r="G683" s="29"/>
      <c r="H683" s="27"/>
      <c r="I683" s="27"/>
      <c r="J683" s="27"/>
      <c r="K683" s="27"/>
      <c r="L683" s="31" t="str">
        <f t="shared" si="81"/>
        <v/>
      </c>
      <c r="M683" s="31" t="str">
        <f t="shared" si="82"/>
        <v/>
      </c>
      <c r="N683" s="31" t="str">
        <f t="shared" si="83"/>
        <v/>
      </c>
      <c r="O683" s="32" t="str">
        <f>IF(AND(A683="",B683=""), "",IF(I683&gt;0, I683+LOOKUP(N683,'Adjustment Factors'!$B$7:$B$25,'Adjustment Factors'!$C$7:$C$25),IF(OR(C683="B", C683= "S"), 'Adjustment Factors'!$C$28,IF(C683="H", 'Adjustment Factors'!$C$29,"Sex Req'd"))))</f>
        <v/>
      </c>
      <c r="P683" s="31" t="str">
        <f t="shared" si="84"/>
        <v/>
      </c>
      <c r="Q683" s="32" t="str">
        <f>IF(OR(AND(A683="",B683=""),C683="",J683="" ), "",ROUND((((J683-(IF(I683&gt;0, I683,IF(OR(C683="B", C683= "S"), 'Adjustment Factors'!$C$28,IF(C683="H", 'Adjustment Factors'!$C$29,"Sex Req'd")))))/L683)*205)+IF(I683&gt;0, I683,IF(OR(C683="B", C683= "S"), 'Adjustment Factors'!$C$28,IF(C683="H", 'Adjustment Factors'!$C$29,"Sex Req'd")))+IF(OR(C683="B",C683="S"),LOOKUP(N683,'Adjustment Factors'!$B$7:$B$25,'Adjustment Factors'!$D$7:$D$25),IF(C683="H",LOOKUP(N683,'Adjustment Factors'!$B$7:$B$25,'Adjustment Factors'!$E$7:$E$25),"")),0))</f>
        <v/>
      </c>
      <c r="R683" s="31" t="str">
        <f t="shared" si="85"/>
        <v/>
      </c>
      <c r="S683" s="32" t="str">
        <f t="shared" si="87"/>
        <v/>
      </c>
      <c r="T683" s="31" t="str">
        <f t="shared" si="86"/>
        <v/>
      </c>
    </row>
    <row r="684" spans="1:20" x14ac:dyDescent="0.25">
      <c r="A684" s="27"/>
      <c r="B684" s="28"/>
      <c r="C684" s="28"/>
      <c r="D684" s="29"/>
      <c r="E684" s="30"/>
      <c r="F684" s="30"/>
      <c r="G684" s="29"/>
      <c r="H684" s="27"/>
      <c r="I684" s="27"/>
      <c r="J684" s="27"/>
      <c r="K684" s="27"/>
      <c r="L684" s="31" t="str">
        <f t="shared" si="81"/>
        <v/>
      </c>
      <c r="M684" s="31" t="str">
        <f t="shared" si="82"/>
        <v/>
      </c>
      <c r="N684" s="31" t="str">
        <f t="shared" si="83"/>
        <v/>
      </c>
      <c r="O684" s="32" t="str">
        <f>IF(AND(A684="",B684=""), "",IF(I684&gt;0, I684+LOOKUP(N684,'Adjustment Factors'!$B$7:$B$25,'Adjustment Factors'!$C$7:$C$25),IF(OR(C684="B", C684= "S"), 'Adjustment Factors'!$C$28,IF(C684="H", 'Adjustment Factors'!$C$29,"Sex Req'd"))))</f>
        <v/>
      </c>
      <c r="P684" s="31" t="str">
        <f t="shared" si="84"/>
        <v/>
      </c>
      <c r="Q684" s="32" t="str">
        <f>IF(OR(AND(A684="",B684=""),C684="",J684="" ), "",ROUND((((J684-(IF(I684&gt;0, I684,IF(OR(C684="B", C684= "S"), 'Adjustment Factors'!$C$28,IF(C684="H", 'Adjustment Factors'!$C$29,"Sex Req'd")))))/L684)*205)+IF(I684&gt;0, I684,IF(OR(C684="B", C684= "S"), 'Adjustment Factors'!$C$28,IF(C684="H", 'Adjustment Factors'!$C$29,"Sex Req'd")))+IF(OR(C684="B",C684="S"),LOOKUP(N684,'Adjustment Factors'!$B$7:$B$25,'Adjustment Factors'!$D$7:$D$25),IF(C684="H",LOOKUP(N684,'Adjustment Factors'!$B$7:$B$25,'Adjustment Factors'!$E$7:$E$25),"")),0))</f>
        <v/>
      </c>
      <c r="R684" s="31" t="str">
        <f t="shared" si="85"/>
        <v/>
      </c>
      <c r="S684" s="32" t="str">
        <f t="shared" si="87"/>
        <v/>
      </c>
      <c r="T684" s="31" t="str">
        <f t="shared" si="86"/>
        <v/>
      </c>
    </row>
    <row r="685" spans="1:20" x14ac:dyDescent="0.25">
      <c r="A685" s="27"/>
      <c r="B685" s="28"/>
      <c r="C685" s="28"/>
      <c r="D685" s="29"/>
      <c r="E685" s="30"/>
      <c r="F685" s="30"/>
      <c r="G685" s="29"/>
      <c r="H685" s="27"/>
      <c r="I685" s="27"/>
      <c r="J685" s="27"/>
      <c r="K685" s="27"/>
      <c r="L685" s="31" t="str">
        <f t="shared" si="81"/>
        <v/>
      </c>
      <c r="M685" s="31" t="str">
        <f t="shared" si="82"/>
        <v/>
      </c>
      <c r="N685" s="31" t="str">
        <f t="shared" si="83"/>
        <v/>
      </c>
      <c r="O685" s="32" t="str">
        <f>IF(AND(A685="",B685=""), "",IF(I685&gt;0, I685+LOOKUP(N685,'Adjustment Factors'!$B$7:$B$25,'Adjustment Factors'!$C$7:$C$25),IF(OR(C685="B", C685= "S"), 'Adjustment Factors'!$C$28,IF(C685="H", 'Adjustment Factors'!$C$29,"Sex Req'd"))))</f>
        <v/>
      </c>
      <c r="P685" s="31" t="str">
        <f t="shared" si="84"/>
        <v/>
      </c>
      <c r="Q685" s="32" t="str">
        <f>IF(OR(AND(A685="",B685=""),C685="",J685="" ), "",ROUND((((J685-(IF(I685&gt;0, I685,IF(OR(C685="B", C685= "S"), 'Adjustment Factors'!$C$28,IF(C685="H", 'Adjustment Factors'!$C$29,"Sex Req'd")))))/L685)*205)+IF(I685&gt;0, I685,IF(OR(C685="B", C685= "S"), 'Adjustment Factors'!$C$28,IF(C685="H", 'Adjustment Factors'!$C$29,"Sex Req'd")))+IF(OR(C685="B",C685="S"),LOOKUP(N685,'Adjustment Factors'!$B$7:$B$25,'Adjustment Factors'!$D$7:$D$25),IF(C685="H",LOOKUP(N685,'Adjustment Factors'!$B$7:$B$25,'Adjustment Factors'!$E$7:$E$25),"")),0))</f>
        <v/>
      </c>
      <c r="R685" s="31" t="str">
        <f t="shared" si="85"/>
        <v/>
      </c>
      <c r="S685" s="32" t="str">
        <f t="shared" si="87"/>
        <v/>
      </c>
      <c r="T685" s="31" t="str">
        <f t="shared" si="86"/>
        <v/>
      </c>
    </row>
    <row r="686" spans="1:20" x14ac:dyDescent="0.25">
      <c r="A686" s="27"/>
      <c r="B686" s="28"/>
      <c r="C686" s="28"/>
      <c r="D686" s="29"/>
      <c r="E686" s="30"/>
      <c r="F686" s="30"/>
      <c r="G686" s="29"/>
      <c r="H686" s="27"/>
      <c r="I686" s="27"/>
      <c r="J686" s="27"/>
      <c r="K686" s="27"/>
      <c r="L686" s="31" t="str">
        <f t="shared" si="81"/>
        <v/>
      </c>
      <c r="M686" s="31" t="str">
        <f t="shared" si="82"/>
        <v/>
      </c>
      <c r="N686" s="31" t="str">
        <f t="shared" si="83"/>
        <v/>
      </c>
      <c r="O686" s="32" t="str">
        <f>IF(AND(A686="",B686=""), "",IF(I686&gt;0, I686+LOOKUP(N686,'Adjustment Factors'!$B$7:$B$25,'Adjustment Factors'!$C$7:$C$25),IF(OR(C686="B", C686= "S"), 'Adjustment Factors'!$C$28,IF(C686="H", 'Adjustment Factors'!$C$29,"Sex Req'd"))))</f>
        <v/>
      </c>
      <c r="P686" s="31" t="str">
        <f t="shared" si="84"/>
        <v/>
      </c>
      <c r="Q686" s="32" t="str">
        <f>IF(OR(AND(A686="",B686=""),C686="",J686="" ), "",ROUND((((J686-(IF(I686&gt;0, I686,IF(OR(C686="B", C686= "S"), 'Adjustment Factors'!$C$28,IF(C686="H", 'Adjustment Factors'!$C$29,"Sex Req'd")))))/L686)*205)+IF(I686&gt;0, I686,IF(OR(C686="B", C686= "S"), 'Adjustment Factors'!$C$28,IF(C686="H", 'Adjustment Factors'!$C$29,"Sex Req'd")))+IF(OR(C686="B",C686="S"),LOOKUP(N686,'Adjustment Factors'!$B$7:$B$25,'Adjustment Factors'!$D$7:$D$25),IF(C686="H",LOOKUP(N686,'Adjustment Factors'!$B$7:$B$25,'Adjustment Factors'!$E$7:$E$25),"")),0))</f>
        <v/>
      </c>
      <c r="R686" s="31" t="str">
        <f t="shared" si="85"/>
        <v/>
      </c>
      <c r="S686" s="32" t="str">
        <f t="shared" si="87"/>
        <v/>
      </c>
      <c r="T686" s="31" t="str">
        <f t="shared" si="86"/>
        <v/>
      </c>
    </row>
    <row r="687" spans="1:20" x14ac:dyDescent="0.25">
      <c r="A687" s="27"/>
      <c r="B687" s="28"/>
      <c r="C687" s="28"/>
      <c r="D687" s="29"/>
      <c r="E687" s="30"/>
      <c r="F687" s="30"/>
      <c r="G687" s="29"/>
      <c r="H687" s="27"/>
      <c r="I687" s="27"/>
      <c r="J687" s="27"/>
      <c r="K687" s="27"/>
      <c r="L687" s="31" t="str">
        <f t="shared" si="81"/>
        <v/>
      </c>
      <c r="M687" s="31" t="str">
        <f t="shared" si="82"/>
        <v/>
      </c>
      <c r="N687" s="31" t="str">
        <f t="shared" si="83"/>
        <v/>
      </c>
      <c r="O687" s="32" t="str">
        <f>IF(AND(A687="",B687=""), "",IF(I687&gt;0, I687+LOOKUP(N687,'Adjustment Factors'!$B$7:$B$25,'Adjustment Factors'!$C$7:$C$25),IF(OR(C687="B", C687= "S"), 'Adjustment Factors'!$C$28,IF(C687="H", 'Adjustment Factors'!$C$29,"Sex Req'd"))))</f>
        <v/>
      </c>
      <c r="P687" s="31" t="str">
        <f t="shared" si="84"/>
        <v/>
      </c>
      <c r="Q687" s="32" t="str">
        <f>IF(OR(AND(A687="",B687=""),C687="",J687="" ), "",ROUND((((J687-(IF(I687&gt;0, I687,IF(OR(C687="B", C687= "S"), 'Adjustment Factors'!$C$28,IF(C687="H", 'Adjustment Factors'!$C$29,"Sex Req'd")))))/L687)*205)+IF(I687&gt;0, I687,IF(OR(C687="B", C687= "S"), 'Adjustment Factors'!$C$28,IF(C687="H", 'Adjustment Factors'!$C$29,"Sex Req'd")))+IF(OR(C687="B",C687="S"),LOOKUP(N687,'Adjustment Factors'!$B$7:$B$25,'Adjustment Factors'!$D$7:$D$25),IF(C687="H",LOOKUP(N687,'Adjustment Factors'!$B$7:$B$25,'Adjustment Factors'!$E$7:$E$25),"")),0))</f>
        <v/>
      </c>
      <c r="R687" s="31" t="str">
        <f t="shared" si="85"/>
        <v/>
      </c>
      <c r="S687" s="32" t="str">
        <f t="shared" si="87"/>
        <v/>
      </c>
      <c r="T687" s="31" t="str">
        <f t="shared" si="86"/>
        <v/>
      </c>
    </row>
    <row r="688" spans="1:20" x14ac:dyDescent="0.25">
      <c r="A688" s="27"/>
      <c r="B688" s="28"/>
      <c r="C688" s="28"/>
      <c r="D688" s="29"/>
      <c r="E688" s="30"/>
      <c r="F688" s="30"/>
      <c r="G688" s="29"/>
      <c r="H688" s="27"/>
      <c r="I688" s="27"/>
      <c r="J688" s="27"/>
      <c r="K688" s="27"/>
      <c r="L688" s="31" t="str">
        <f t="shared" si="81"/>
        <v/>
      </c>
      <c r="M688" s="31" t="str">
        <f t="shared" si="82"/>
        <v/>
      </c>
      <c r="N688" s="31" t="str">
        <f t="shared" si="83"/>
        <v/>
      </c>
      <c r="O688" s="32" t="str">
        <f>IF(AND(A688="",B688=""), "",IF(I688&gt;0, I688+LOOKUP(N688,'Adjustment Factors'!$B$7:$B$25,'Adjustment Factors'!$C$7:$C$25),IF(OR(C688="B", C688= "S"), 'Adjustment Factors'!$C$28,IF(C688="H", 'Adjustment Factors'!$C$29,"Sex Req'd"))))</f>
        <v/>
      </c>
      <c r="P688" s="31" t="str">
        <f t="shared" si="84"/>
        <v/>
      </c>
      <c r="Q688" s="32" t="str">
        <f>IF(OR(AND(A688="",B688=""),C688="",J688="" ), "",ROUND((((J688-(IF(I688&gt;0, I688,IF(OR(C688="B", C688= "S"), 'Adjustment Factors'!$C$28,IF(C688="H", 'Adjustment Factors'!$C$29,"Sex Req'd")))))/L688)*205)+IF(I688&gt;0, I688,IF(OR(C688="B", C688= "S"), 'Adjustment Factors'!$C$28,IF(C688="H", 'Adjustment Factors'!$C$29,"Sex Req'd")))+IF(OR(C688="B",C688="S"),LOOKUP(N688,'Adjustment Factors'!$B$7:$B$25,'Adjustment Factors'!$D$7:$D$25),IF(C688="H",LOOKUP(N688,'Adjustment Factors'!$B$7:$B$25,'Adjustment Factors'!$E$7:$E$25),"")),0))</f>
        <v/>
      </c>
      <c r="R688" s="31" t="str">
        <f t="shared" si="85"/>
        <v/>
      </c>
      <c r="S688" s="32" t="str">
        <f t="shared" si="87"/>
        <v/>
      </c>
      <c r="T688" s="31" t="str">
        <f t="shared" si="86"/>
        <v/>
      </c>
    </row>
    <row r="689" spans="1:20" x14ac:dyDescent="0.25">
      <c r="A689" s="27"/>
      <c r="B689" s="28"/>
      <c r="C689" s="28"/>
      <c r="D689" s="29"/>
      <c r="E689" s="30"/>
      <c r="F689" s="30"/>
      <c r="G689" s="29"/>
      <c r="H689" s="27"/>
      <c r="I689" s="27"/>
      <c r="J689" s="27"/>
      <c r="K689" s="27"/>
      <c r="L689" s="31" t="str">
        <f t="shared" si="81"/>
        <v/>
      </c>
      <c r="M689" s="31" t="str">
        <f t="shared" si="82"/>
        <v/>
      </c>
      <c r="N689" s="31" t="str">
        <f t="shared" si="83"/>
        <v/>
      </c>
      <c r="O689" s="32" t="str">
        <f>IF(AND(A689="",B689=""), "",IF(I689&gt;0, I689+LOOKUP(N689,'Adjustment Factors'!$B$7:$B$25,'Adjustment Factors'!$C$7:$C$25),IF(OR(C689="B", C689= "S"), 'Adjustment Factors'!$C$28,IF(C689="H", 'Adjustment Factors'!$C$29,"Sex Req'd"))))</f>
        <v/>
      </c>
      <c r="P689" s="31" t="str">
        <f t="shared" si="84"/>
        <v/>
      </c>
      <c r="Q689" s="32" t="str">
        <f>IF(OR(AND(A689="",B689=""),C689="",J689="" ), "",ROUND((((J689-(IF(I689&gt;0, I689,IF(OR(C689="B", C689= "S"), 'Adjustment Factors'!$C$28,IF(C689="H", 'Adjustment Factors'!$C$29,"Sex Req'd")))))/L689)*205)+IF(I689&gt;0, I689,IF(OR(C689="B", C689= "S"), 'Adjustment Factors'!$C$28,IF(C689="H", 'Adjustment Factors'!$C$29,"Sex Req'd")))+IF(OR(C689="B",C689="S"),LOOKUP(N689,'Adjustment Factors'!$B$7:$B$25,'Adjustment Factors'!$D$7:$D$25),IF(C689="H",LOOKUP(N689,'Adjustment Factors'!$B$7:$B$25,'Adjustment Factors'!$E$7:$E$25),"")),0))</f>
        <v/>
      </c>
      <c r="R689" s="31" t="str">
        <f t="shared" si="85"/>
        <v/>
      </c>
      <c r="S689" s="32" t="str">
        <f t="shared" si="87"/>
        <v/>
      </c>
      <c r="T689" s="31" t="str">
        <f t="shared" si="86"/>
        <v/>
      </c>
    </row>
    <row r="690" spans="1:20" x14ac:dyDescent="0.25">
      <c r="A690" s="27"/>
      <c r="B690" s="28"/>
      <c r="C690" s="28"/>
      <c r="D690" s="29"/>
      <c r="E690" s="30"/>
      <c r="F690" s="30"/>
      <c r="G690" s="29"/>
      <c r="H690" s="27"/>
      <c r="I690" s="27"/>
      <c r="J690" s="27"/>
      <c r="K690" s="27"/>
      <c r="L690" s="31" t="str">
        <f t="shared" si="81"/>
        <v/>
      </c>
      <c r="M690" s="31" t="str">
        <f t="shared" si="82"/>
        <v/>
      </c>
      <c r="N690" s="31" t="str">
        <f t="shared" si="83"/>
        <v/>
      </c>
      <c r="O690" s="32" t="str">
        <f>IF(AND(A690="",B690=""), "",IF(I690&gt;0, I690+LOOKUP(N690,'Adjustment Factors'!$B$7:$B$25,'Adjustment Factors'!$C$7:$C$25),IF(OR(C690="B", C690= "S"), 'Adjustment Factors'!$C$28,IF(C690="H", 'Adjustment Factors'!$C$29,"Sex Req'd"))))</f>
        <v/>
      </c>
      <c r="P690" s="31" t="str">
        <f t="shared" si="84"/>
        <v/>
      </c>
      <c r="Q690" s="32" t="str">
        <f>IF(OR(AND(A690="",B690=""),C690="",J690="" ), "",ROUND((((J690-(IF(I690&gt;0, I690,IF(OR(C690="B", C690= "S"), 'Adjustment Factors'!$C$28,IF(C690="H", 'Adjustment Factors'!$C$29,"Sex Req'd")))))/L690)*205)+IF(I690&gt;0, I690,IF(OR(C690="B", C690= "S"), 'Adjustment Factors'!$C$28,IF(C690="H", 'Adjustment Factors'!$C$29,"Sex Req'd")))+IF(OR(C690="B",C690="S"),LOOKUP(N690,'Adjustment Factors'!$B$7:$B$25,'Adjustment Factors'!$D$7:$D$25),IF(C690="H",LOOKUP(N690,'Adjustment Factors'!$B$7:$B$25,'Adjustment Factors'!$E$7:$E$25),"")),0))</f>
        <v/>
      </c>
      <c r="R690" s="31" t="str">
        <f t="shared" si="85"/>
        <v/>
      </c>
      <c r="S690" s="32" t="str">
        <f t="shared" si="87"/>
        <v/>
      </c>
      <c r="T690" s="31" t="str">
        <f t="shared" si="86"/>
        <v/>
      </c>
    </row>
    <row r="691" spans="1:20" x14ac:dyDescent="0.25">
      <c r="A691" s="27"/>
      <c r="B691" s="28"/>
      <c r="C691" s="28"/>
      <c r="D691" s="29"/>
      <c r="E691" s="30"/>
      <c r="F691" s="30"/>
      <c r="G691" s="29"/>
      <c r="H691" s="27"/>
      <c r="I691" s="27"/>
      <c r="J691" s="27"/>
      <c r="K691" s="27"/>
      <c r="L691" s="31" t="str">
        <f t="shared" si="81"/>
        <v/>
      </c>
      <c r="M691" s="31" t="str">
        <f t="shared" si="82"/>
        <v/>
      </c>
      <c r="N691" s="31" t="str">
        <f t="shared" si="83"/>
        <v/>
      </c>
      <c r="O691" s="32" t="str">
        <f>IF(AND(A691="",B691=""), "",IF(I691&gt;0, I691+LOOKUP(N691,'Adjustment Factors'!$B$7:$B$25,'Adjustment Factors'!$C$7:$C$25),IF(OR(C691="B", C691= "S"), 'Adjustment Factors'!$C$28,IF(C691="H", 'Adjustment Factors'!$C$29,"Sex Req'd"))))</f>
        <v/>
      </c>
      <c r="P691" s="31" t="str">
        <f t="shared" si="84"/>
        <v/>
      </c>
      <c r="Q691" s="32" t="str">
        <f>IF(OR(AND(A691="",B691=""),C691="",J691="" ), "",ROUND((((J691-(IF(I691&gt;0, I691,IF(OR(C691="B", C691= "S"), 'Adjustment Factors'!$C$28,IF(C691="H", 'Adjustment Factors'!$C$29,"Sex Req'd")))))/L691)*205)+IF(I691&gt;0, I691,IF(OR(C691="B", C691= "S"), 'Adjustment Factors'!$C$28,IF(C691="H", 'Adjustment Factors'!$C$29,"Sex Req'd")))+IF(OR(C691="B",C691="S"),LOOKUP(N691,'Adjustment Factors'!$B$7:$B$25,'Adjustment Factors'!$D$7:$D$25),IF(C691="H",LOOKUP(N691,'Adjustment Factors'!$B$7:$B$25,'Adjustment Factors'!$E$7:$E$25),"")),0))</f>
        <v/>
      </c>
      <c r="R691" s="31" t="str">
        <f t="shared" si="85"/>
        <v/>
      </c>
      <c r="S691" s="32" t="str">
        <f t="shared" si="87"/>
        <v/>
      </c>
      <c r="T691" s="31" t="str">
        <f t="shared" si="86"/>
        <v/>
      </c>
    </row>
    <row r="692" spans="1:20" x14ac:dyDescent="0.25">
      <c r="A692" s="27"/>
      <c r="B692" s="28"/>
      <c r="C692" s="28"/>
      <c r="D692" s="29"/>
      <c r="E692" s="30"/>
      <c r="F692" s="30"/>
      <c r="G692" s="29"/>
      <c r="H692" s="27"/>
      <c r="I692" s="27"/>
      <c r="J692" s="27"/>
      <c r="K692" s="27"/>
      <c r="L692" s="31" t="str">
        <f t="shared" si="81"/>
        <v/>
      </c>
      <c r="M692" s="31" t="str">
        <f t="shared" si="82"/>
        <v/>
      </c>
      <c r="N692" s="31" t="str">
        <f t="shared" si="83"/>
        <v/>
      </c>
      <c r="O692" s="32" t="str">
        <f>IF(AND(A692="",B692=""), "",IF(I692&gt;0, I692+LOOKUP(N692,'Adjustment Factors'!$B$7:$B$25,'Adjustment Factors'!$C$7:$C$25),IF(OR(C692="B", C692= "S"), 'Adjustment Factors'!$C$28,IF(C692="H", 'Adjustment Factors'!$C$29,"Sex Req'd"))))</f>
        <v/>
      </c>
      <c r="P692" s="31" t="str">
        <f t="shared" si="84"/>
        <v/>
      </c>
      <c r="Q692" s="32" t="str">
        <f>IF(OR(AND(A692="",B692=""),C692="",J692="" ), "",ROUND((((J692-(IF(I692&gt;0, I692,IF(OR(C692="B", C692= "S"), 'Adjustment Factors'!$C$28,IF(C692="H", 'Adjustment Factors'!$C$29,"Sex Req'd")))))/L692)*205)+IF(I692&gt;0, I692,IF(OR(C692="B", C692= "S"), 'Adjustment Factors'!$C$28,IF(C692="H", 'Adjustment Factors'!$C$29,"Sex Req'd")))+IF(OR(C692="B",C692="S"),LOOKUP(N692,'Adjustment Factors'!$B$7:$B$25,'Adjustment Factors'!$D$7:$D$25),IF(C692="H",LOOKUP(N692,'Adjustment Factors'!$B$7:$B$25,'Adjustment Factors'!$E$7:$E$25),"")),0))</f>
        <v/>
      </c>
      <c r="R692" s="31" t="str">
        <f t="shared" si="85"/>
        <v/>
      </c>
      <c r="S692" s="32" t="str">
        <f t="shared" si="87"/>
        <v/>
      </c>
      <c r="T692" s="31" t="str">
        <f t="shared" si="86"/>
        <v/>
      </c>
    </row>
    <row r="693" spans="1:20" x14ac:dyDescent="0.25">
      <c r="A693" s="27"/>
      <c r="B693" s="28"/>
      <c r="C693" s="28"/>
      <c r="D693" s="29"/>
      <c r="E693" s="30"/>
      <c r="F693" s="30"/>
      <c r="G693" s="29"/>
      <c r="H693" s="27"/>
      <c r="I693" s="27"/>
      <c r="J693" s="27"/>
      <c r="K693" s="27"/>
      <c r="L693" s="31" t="str">
        <f t="shared" si="81"/>
        <v/>
      </c>
      <c r="M693" s="31" t="str">
        <f t="shared" si="82"/>
        <v/>
      </c>
      <c r="N693" s="31" t="str">
        <f t="shared" si="83"/>
        <v/>
      </c>
      <c r="O693" s="32" t="str">
        <f>IF(AND(A693="",B693=""), "",IF(I693&gt;0, I693+LOOKUP(N693,'Adjustment Factors'!$B$7:$B$25,'Adjustment Factors'!$C$7:$C$25),IF(OR(C693="B", C693= "S"), 'Adjustment Factors'!$C$28,IF(C693="H", 'Adjustment Factors'!$C$29,"Sex Req'd"))))</f>
        <v/>
      </c>
      <c r="P693" s="31" t="str">
        <f t="shared" si="84"/>
        <v/>
      </c>
      <c r="Q693" s="32" t="str">
        <f>IF(OR(AND(A693="",B693=""),C693="",J693="" ), "",ROUND((((J693-(IF(I693&gt;0, I693,IF(OR(C693="B", C693= "S"), 'Adjustment Factors'!$C$28,IF(C693="H", 'Adjustment Factors'!$C$29,"Sex Req'd")))))/L693)*205)+IF(I693&gt;0, I693,IF(OR(C693="B", C693= "S"), 'Adjustment Factors'!$C$28,IF(C693="H", 'Adjustment Factors'!$C$29,"Sex Req'd")))+IF(OR(C693="B",C693="S"),LOOKUP(N693,'Adjustment Factors'!$B$7:$B$25,'Adjustment Factors'!$D$7:$D$25),IF(C693="H",LOOKUP(N693,'Adjustment Factors'!$B$7:$B$25,'Adjustment Factors'!$E$7:$E$25),"")),0))</f>
        <v/>
      </c>
      <c r="R693" s="31" t="str">
        <f t="shared" si="85"/>
        <v/>
      </c>
      <c r="S693" s="32" t="str">
        <f t="shared" si="87"/>
        <v/>
      </c>
      <c r="T693" s="31" t="str">
        <f t="shared" si="86"/>
        <v/>
      </c>
    </row>
    <row r="694" spans="1:20" x14ac:dyDescent="0.25">
      <c r="A694" s="27"/>
      <c r="B694" s="28"/>
      <c r="C694" s="28"/>
      <c r="D694" s="29"/>
      <c r="E694" s="30"/>
      <c r="F694" s="30"/>
      <c r="G694" s="29"/>
      <c r="H694" s="27"/>
      <c r="I694" s="27"/>
      <c r="J694" s="27"/>
      <c r="K694" s="27"/>
      <c r="L694" s="31" t="str">
        <f t="shared" si="81"/>
        <v/>
      </c>
      <c r="M694" s="31" t="str">
        <f t="shared" si="82"/>
        <v/>
      </c>
      <c r="N694" s="31" t="str">
        <f t="shared" si="83"/>
        <v/>
      </c>
      <c r="O694" s="32" t="str">
        <f>IF(AND(A694="",B694=""), "",IF(I694&gt;0, I694+LOOKUP(N694,'Adjustment Factors'!$B$7:$B$25,'Adjustment Factors'!$C$7:$C$25),IF(OR(C694="B", C694= "S"), 'Adjustment Factors'!$C$28,IF(C694="H", 'Adjustment Factors'!$C$29,"Sex Req'd"))))</f>
        <v/>
      </c>
      <c r="P694" s="31" t="str">
        <f t="shared" si="84"/>
        <v/>
      </c>
      <c r="Q694" s="32" t="str">
        <f>IF(OR(AND(A694="",B694=""),C694="",J694="" ), "",ROUND((((J694-(IF(I694&gt;0, I694,IF(OR(C694="B", C694= "S"), 'Adjustment Factors'!$C$28,IF(C694="H", 'Adjustment Factors'!$C$29,"Sex Req'd")))))/L694)*205)+IF(I694&gt;0, I694,IF(OR(C694="B", C694= "S"), 'Adjustment Factors'!$C$28,IF(C694="H", 'Adjustment Factors'!$C$29,"Sex Req'd")))+IF(OR(C694="B",C694="S"),LOOKUP(N694,'Adjustment Factors'!$B$7:$B$25,'Adjustment Factors'!$D$7:$D$25),IF(C694="H",LOOKUP(N694,'Adjustment Factors'!$B$7:$B$25,'Adjustment Factors'!$E$7:$E$25),"")),0))</f>
        <v/>
      </c>
      <c r="R694" s="31" t="str">
        <f t="shared" si="85"/>
        <v/>
      </c>
      <c r="S694" s="32" t="str">
        <f t="shared" si="87"/>
        <v/>
      </c>
      <c r="T694" s="31" t="str">
        <f t="shared" si="86"/>
        <v/>
      </c>
    </row>
    <row r="695" spans="1:20" x14ac:dyDescent="0.25">
      <c r="A695" s="27"/>
      <c r="B695" s="28"/>
      <c r="C695" s="28"/>
      <c r="D695" s="29"/>
      <c r="E695" s="30"/>
      <c r="F695" s="30"/>
      <c r="G695" s="29"/>
      <c r="H695" s="27"/>
      <c r="I695" s="27"/>
      <c r="J695" s="27"/>
      <c r="K695" s="27"/>
      <c r="L695" s="31" t="str">
        <f t="shared" si="81"/>
        <v/>
      </c>
      <c r="M695" s="31" t="str">
        <f t="shared" si="82"/>
        <v/>
      </c>
      <c r="N695" s="31" t="str">
        <f t="shared" si="83"/>
        <v/>
      </c>
      <c r="O695" s="32" t="str">
        <f>IF(AND(A695="",B695=""), "",IF(I695&gt;0, I695+LOOKUP(N695,'Adjustment Factors'!$B$7:$B$25,'Adjustment Factors'!$C$7:$C$25),IF(OR(C695="B", C695= "S"), 'Adjustment Factors'!$C$28,IF(C695="H", 'Adjustment Factors'!$C$29,"Sex Req'd"))))</f>
        <v/>
      </c>
      <c r="P695" s="31" t="str">
        <f t="shared" si="84"/>
        <v/>
      </c>
      <c r="Q695" s="32" t="str">
        <f>IF(OR(AND(A695="",B695=""),C695="",J695="" ), "",ROUND((((J695-(IF(I695&gt;0, I695,IF(OR(C695="B", C695= "S"), 'Adjustment Factors'!$C$28,IF(C695="H", 'Adjustment Factors'!$C$29,"Sex Req'd")))))/L695)*205)+IF(I695&gt;0, I695,IF(OR(C695="B", C695= "S"), 'Adjustment Factors'!$C$28,IF(C695="H", 'Adjustment Factors'!$C$29,"Sex Req'd")))+IF(OR(C695="B",C695="S"),LOOKUP(N695,'Adjustment Factors'!$B$7:$B$25,'Adjustment Factors'!$D$7:$D$25),IF(C695="H",LOOKUP(N695,'Adjustment Factors'!$B$7:$B$25,'Adjustment Factors'!$E$7:$E$25),"")),0))</f>
        <v/>
      </c>
      <c r="R695" s="31" t="str">
        <f t="shared" si="85"/>
        <v/>
      </c>
      <c r="S695" s="32" t="str">
        <f t="shared" si="87"/>
        <v/>
      </c>
      <c r="T695" s="31" t="str">
        <f t="shared" si="86"/>
        <v/>
      </c>
    </row>
    <row r="696" spans="1:20" x14ac:dyDescent="0.25">
      <c r="A696" s="27"/>
      <c r="B696" s="28"/>
      <c r="C696" s="28"/>
      <c r="D696" s="29"/>
      <c r="E696" s="30"/>
      <c r="F696" s="30"/>
      <c r="G696" s="29"/>
      <c r="H696" s="27"/>
      <c r="I696" s="27"/>
      <c r="J696" s="27"/>
      <c r="K696" s="27"/>
      <c r="L696" s="31" t="str">
        <f t="shared" ref="L696:L759" si="88">IF(OR(D696="",$D$8=""), "",IF(AND(($D$8-D696)&gt;=160,($D$8-D696)&lt;=250),($D$8-D696),"Out of Range"))</f>
        <v/>
      </c>
      <c r="M696" s="31" t="str">
        <f t="shared" ref="M696:M759" si="89">IF(OR(D696="",$D$9=""), "",IF(AND(($D$9-D696)&gt;=320,($D$9-D696)&lt;=410),($D$9-D696),"Out of Range"))</f>
        <v/>
      </c>
      <c r="N696" s="31" t="str">
        <f t="shared" ref="N696:N759" si="90">IF(D696="","",IF(G696&lt;&gt;"",IF((D696-G696)&lt; 640, 1, IF(AND((D696-G696)&gt;639, (D696-G696)&lt;730), 2, INT((D696-G696)/365))),IF(H696&gt;0,H696,"Dam Age Rqd")))</f>
        <v/>
      </c>
      <c r="O696" s="32" t="str">
        <f>IF(AND(A696="",B696=""), "",IF(I696&gt;0, I696+LOOKUP(N696,'Adjustment Factors'!$B$7:$B$25,'Adjustment Factors'!$C$7:$C$25),IF(OR(C696="B", C696= "S"), 'Adjustment Factors'!$C$28,IF(C696="H", 'Adjustment Factors'!$C$29,"Sex Req'd"))))</f>
        <v/>
      </c>
      <c r="P696" s="31" t="str">
        <f t="shared" si="84"/>
        <v/>
      </c>
      <c r="Q696" s="32" t="str">
        <f>IF(OR(AND(A696="",B696=""),C696="",J696="" ), "",ROUND((((J696-(IF(I696&gt;0, I696,IF(OR(C696="B", C696= "S"), 'Adjustment Factors'!$C$28,IF(C696="H", 'Adjustment Factors'!$C$29,"Sex Req'd")))))/L696)*205)+IF(I696&gt;0, I696,IF(OR(C696="B", C696= "S"), 'Adjustment Factors'!$C$28,IF(C696="H", 'Adjustment Factors'!$C$29,"Sex Req'd")))+IF(OR(C696="B",C696="S"),LOOKUP(N696,'Adjustment Factors'!$B$7:$B$25,'Adjustment Factors'!$D$7:$D$25),IF(C696="H",LOOKUP(N696,'Adjustment Factors'!$B$7:$B$25,'Adjustment Factors'!$E$7:$E$25),"")),0))</f>
        <v/>
      </c>
      <c r="R696" s="31" t="str">
        <f t="shared" si="85"/>
        <v/>
      </c>
      <c r="S696" s="32" t="str">
        <f t="shared" si="87"/>
        <v/>
      </c>
      <c r="T696" s="31" t="str">
        <f t="shared" si="86"/>
        <v/>
      </c>
    </row>
    <row r="697" spans="1:20" x14ac:dyDescent="0.25">
      <c r="A697" s="27"/>
      <c r="B697" s="28"/>
      <c r="C697" s="28"/>
      <c r="D697" s="29"/>
      <c r="E697" s="30"/>
      <c r="F697" s="30"/>
      <c r="G697" s="29"/>
      <c r="H697" s="27"/>
      <c r="I697" s="27"/>
      <c r="J697" s="27"/>
      <c r="K697" s="27"/>
      <c r="L697" s="31" t="str">
        <f t="shared" si="88"/>
        <v/>
      </c>
      <c r="M697" s="31" t="str">
        <f t="shared" si="89"/>
        <v/>
      </c>
      <c r="N697" s="31" t="str">
        <f t="shared" si="90"/>
        <v/>
      </c>
      <c r="O697" s="32" t="str">
        <f>IF(AND(A697="",B697=""), "",IF(I697&gt;0, I697+LOOKUP(N697,'Adjustment Factors'!$B$7:$B$25,'Adjustment Factors'!$C$7:$C$25),IF(OR(C697="B", C697= "S"), 'Adjustment Factors'!$C$28,IF(C697="H", 'Adjustment Factors'!$C$29,"Sex Req'd"))))</f>
        <v/>
      </c>
      <c r="P697" s="31" t="str">
        <f t="shared" si="84"/>
        <v/>
      </c>
      <c r="Q697" s="32" t="str">
        <f>IF(OR(AND(A697="",B697=""),C697="",J697="" ), "",ROUND((((J697-(IF(I697&gt;0, I697,IF(OR(C697="B", C697= "S"), 'Adjustment Factors'!$C$28,IF(C697="H", 'Adjustment Factors'!$C$29,"Sex Req'd")))))/L697)*205)+IF(I697&gt;0, I697,IF(OR(C697="B", C697= "S"), 'Adjustment Factors'!$C$28,IF(C697="H", 'Adjustment Factors'!$C$29,"Sex Req'd")))+IF(OR(C697="B",C697="S"),LOOKUP(N697,'Adjustment Factors'!$B$7:$B$25,'Adjustment Factors'!$D$7:$D$25),IF(C697="H",LOOKUP(N697,'Adjustment Factors'!$B$7:$B$25,'Adjustment Factors'!$E$7:$E$25),"")),0))</f>
        <v/>
      </c>
      <c r="R697" s="31" t="str">
        <f t="shared" si="85"/>
        <v/>
      </c>
      <c r="S697" s="32" t="str">
        <f t="shared" si="87"/>
        <v/>
      </c>
      <c r="T697" s="31" t="str">
        <f t="shared" si="86"/>
        <v/>
      </c>
    </row>
    <row r="698" spans="1:20" x14ac:dyDescent="0.25">
      <c r="A698" s="27"/>
      <c r="B698" s="28"/>
      <c r="C698" s="28"/>
      <c r="D698" s="29"/>
      <c r="E698" s="30"/>
      <c r="F698" s="30"/>
      <c r="G698" s="29"/>
      <c r="H698" s="27"/>
      <c r="I698" s="27"/>
      <c r="J698" s="27"/>
      <c r="K698" s="27"/>
      <c r="L698" s="31" t="str">
        <f t="shared" si="88"/>
        <v/>
      </c>
      <c r="M698" s="31" t="str">
        <f t="shared" si="89"/>
        <v/>
      </c>
      <c r="N698" s="31" t="str">
        <f t="shared" si="90"/>
        <v/>
      </c>
      <c r="O698" s="32" t="str">
        <f>IF(AND(A698="",B698=""), "",IF(I698&gt;0, I698+LOOKUP(N698,'Adjustment Factors'!$B$7:$B$25,'Adjustment Factors'!$C$7:$C$25),IF(OR(C698="B", C698= "S"), 'Adjustment Factors'!$C$28,IF(C698="H", 'Adjustment Factors'!$C$29,"Sex Req'd"))))</f>
        <v/>
      </c>
      <c r="P698" s="31" t="str">
        <f t="shared" si="84"/>
        <v/>
      </c>
      <c r="Q698" s="32" t="str">
        <f>IF(OR(AND(A698="",B698=""),C698="",J698="" ), "",ROUND((((J698-(IF(I698&gt;0, I698,IF(OR(C698="B", C698= "S"), 'Adjustment Factors'!$C$28,IF(C698="H", 'Adjustment Factors'!$C$29,"Sex Req'd")))))/L698)*205)+IF(I698&gt;0, I698,IF(OR(C698="B", C698= "S"), 'Adjustment Factors'!$C$28,IF(C698="H", 'Adjustment Factors'!$C$29,"Sex Req'd")))+IF(OR(C698="B",C698="S"),LOOKUP(N698,'Adjustment Factors'!$B$7:$B$25,'Adjustment Factors'!$D$7:$D$25),IF(C698="H",LOOKUP(N698,'Adjustment Factors'!$B$7:$B$25,'Adjustment Factors'!$E$7:$E$25),"")),0))</f>
        <v/>
      </c>
      <c r="R698" s="31" t="str">
        <f t="shared" si="85"/>
        <v/>
      </c>
      <c r="S698" s="32" t="str">
        <f t="shared" si="87"/>
        <v/>
      </c>
      <c r="T698" s="31" t="str">
        <f t="shared" si="86"/>
        <v/>
      </c>
    </row>
    <row r="699" spans="1:20" x14ac:dyDescent="0.25">
      <c r="A699" s="27"/>
      <c r="B699" s="28"/>
      <c r="C699" s="28"/>
      <c r="D699" s="29"/>
      <c r="E699" s="30"/>
      <c r="F699" s="30"/>
      <c r="G699" s="29"/>
      <c r="H699" s="27"/>
      <c r="I699" s="27"/>
      <c r="J699" s="27"/>
      <c r="K699" s="27"/>
      <c r="L699" s="31" t="str">
        <f t="shared" si="88"/>
        <v/>
      </c>
      <c r="M699" s="31" t="str">
        <f t="shared" si="89"/>
        <v/>
      </c>
      <c r="N699" s="31" t="str">
        <f t="shared" si="90"/>
        <v/>
      </c>
      <c r="O699" s="32" t="str">
        <f>IF(AND(A699="",B699=""), "",IF(I699&gt;0, I699+LOOKUP(N699,'Adjustment Factors'!$B$7:$B$25,'Adjustment Factors'!$C$7:$C$25),IF(OR(C699="B", C699= "S"), 'Adjustment Factors'!$C$28,IF(C699="H", 'Adjustment Factors'!$C$29,"Sex Req'd"))))</f>
        <v/>
      </c>
      <c r="P699" s="31" t="str">
        <f t="shared" ref="P699:P762" si="91">IF(O699="","",O699/$O$12*100)</f>
        <v/>
      </c>
      <c r="Q699" s="32" t="str">
        <f>IF(OR(AND(A699="",B699=""),C699="",J699="" ), "",ROUND((((J699-(IF(I699&gt;0, I699,IF(OR(C699="B", C699= "S"), 'Adjustment Factors'!$C$28,IF(C699="H", 'Adjustment Factors'!$C$29,"Sex Req'd")))))/L699)*205)+IF(I699&gt;0, I699,IF(OR(C699="B", C699= "S"), 'Adjustment Factors'!$C$28,IF(C699="H", 'Adjustment Factors'!$C$29,"Sex Req'd")))+IF(OR(C699="B",C699="S"),LOOKUP(N699,'Adjustment Factors'!$B$7:$B$25,'Adjustment Factors'!$D$7:$D$25),IF(C699="H",LOOKUP(N699,'Adjustment Factors'!$B$7:$B$25,'Adjustment Factors'!$E$7:$E$25),"")),0))</f>
        <v/>
      </c>
      <c r="R699" s="31" t="str">
        <f t="shared" ref="R699:R762" si="92">IF(Q699="","",Q699/$Q$12*100)</f>
        <v/>
      </c>
      <c r="S699" s="32" t="str">
        <f t="shared" si="87"/>
        <v/>
      </c>
      <c r="T699" s="31" t="str">
        <f t="shared" ref="T699:T762" si="93">IF(S699="","",S699/$S$12*100)</f>
        <v/>
      </c>
    </row>
    <row r="700" spans="1:20" x14ac:dyDescent="0.25">
      <c r="A700" s="27"/>
      <c r="B700" s="28"/>
      <c r="C700" s="28"/>
      <c r="D700" s="29"/>
      <c r="E700" s="30"/>
      <c r="F700" s="30"/>
      <c r="G700" s="29"/>
      <c r="H700" s="27"/>
      <c r="I700" s="27"/>
      <c r="J700" s="27"/>
      <c r="K700" s="27"/>
      <c r="L700" s="31" t="str">
        <f t="shared" si="88"/>
        <v/>
      </c>
      <c r="M700" s="31" t="str">
        <f t="shared" si="89"/>
        <v/>
      </c>
      <c r="N700" s="31" t="str">
        <f t="shared" si="90"/>
        <v/>
      </c>
      <c r="O700" s="32" t="str">
        <f>IF(AND(A700="",B700=""), "",IF(I700&gt;0, I700+LOOKUP(N700,'Adjustment Factors'!$B$7:$B$25,'Adjustment Factors'!$C$7:$C$25),IF(OR(C700="B", C700= "S"), 'Adjustment Factors'!$C$28,IF(C700="H", 'Adjustment Factors'!$C$29,"Sex Req'd"))))</f>
        <v/>
      </c>
      <c r="P700" s="31" t="str">
        <f t="shared" si="91"/>
        <v/>
      </c>
      <c r="Q700" s="32" t="str">
        <f>IF(OR(AND(A700="",B700=""),C700="",J700="" ), "",ROUND((((J700-(IF(I700&gt;0, I700,IF(OR(C700="B", C700= "S"), 'Adjustment Factors'!$C$28,IF(C700="H", 'Adjustment Factors'!$C$29,"Sex Req'd")))))/L700)*205)+IF(I700&gt;0, I700,IF(OR(C700="B", C700= "S"), 'Adjustment Factors'!$C$28,IF(C700="H", 'Adjustment Factors'!$C$29,"Sex Req'd")))+IF(OR(C700="B",C700="S"),LOOKUP(N700,'Adjustment Factors'!$B$7:$B$25,'Adjustment Factors'!$D$7:$D$25),IF(C700="H",LOOKUP(N700,'Adjustment Factors'!$B$7:$B$25,'Adjustment Factors'!$E$7:$E$25),"")),0))</f>
        <v/>
      </c>
      <c r="R700" s="31" t="str">
        <f t="shared" si="92"/>
        <v/>
      </c>
      <c r="S700" s="32" t="str">
        <f t="shared" si="87"/>
        <v/>
      </c>
      <c r="T700" s="31" t="str">
        <f t="shared" si="93"/>
        <v/>
      </c>
    </row>
    <row r="701" spans="1:20" x14ac:dyDescent="0.25">
      <c r="A701" s="27"/>
      <c r="B701" s="28"/>
      <c r="C701" s="28"/>
      <c r="D701" s="29"/>
      <c r="E701" s="30"/>
      <c r="F701" s="30"/>
      <c r="G701" s="29"/>
      <c r="H701" s="27"/>
      <c r="I701" s="27"/>
      <c r="J701" s="27"/>
      <c r="K701" s="27"/>
      <c r="L701" s="31" t="str">
        <f t="shared" si="88"/>
        <v/>
      </c>
      <c r="M701" s="31" t="str">
        <f t="shared" si="89"/>
        <v/>
      </c>
      <c r="N701" s="31" t="str">
        <f t="shared" si="90"/>
        <v/>
      </c>
      <c r="O701" s="32" t="str">
        <f>IF(AND(A701="",B701=""), "",IF(I701&gt;0, I701+LOOKUP(N701,'Adjustment Factors'!$B$7:$B$25,'Adjustment Factors'!$C$7:$C$25),IF(OR(C701="B", C701= "S"), 'Adjustment Factors'!$C$28,IF(C701="H", 'Adjustment Factors'!$C$29,"Sex Req'd"))))</f>
        <v/>
      </c>
      <c r="P701" s="31" t="str">
        <f t="shared" si="91"/>
        <v/>
      </c>
      <c r="Q701" s="32" t="str">
        <f>IF(OR(AND(A701="",B701=""),C701="",J701="" ), "",ROUND((((J701-(IF(I701&gt;0, I701,IF(OR(C701="B", C701= "S"), 'Adjustment Factors'!$C$28,IF(C701="H", 'Adjustment Factors'!$C$29,"Sex Req'd")))))/L701)*205)+IF(I701&gt;0, I701,IF(OR(C701="B", C701= "S"), 'Adjustment Factors'!$C$28,IF(C701="H", 'Adjustment Factors'!$C$29,"Sex Req'd")))+IF(OR(C701="B",C701="S"),LOOKUP(N701,'Adjustment Factors'!$B$7:$B$25,'Adjustment Factors'!$D$7:$D$25),IF(C701="H",LOOKUP(N701,'Adjustment Factors'!$B$7:$B$25,'Adjustment Factors'!$E$7:$E$25),"")),0))</f>
        <v/>
      </c>
      <c r="R701" s="31" t="str">
        <f t="shared" si="92"/>
        <v/>
      </c>
      <c r="S701" s="32" t="str">
        <f t="shared" si="87"/>
        <v/>
      </c>
      <c r="T701" s="31" t="str">
        <f t="shared" si="93"/>
        <v/>
      </c>
    </row>
    <row r="702" spans="1:20" x14ac:dyDescent="0.25">
      <c r="A702" s="27"/>
      <c r="B702" s="28"/>
      <c r="C702" s="28"/>
      <c r="D702" s="29"/>
      <c r="E702" s="30"/>
      <c r="F702" s="30"/>
      <c r="G702" s="29"/>
      <c r="H702" s="27"/>
      <c r="I702" s="27"/>
      <c r="J702" s="27"/>
      <c r="K702" s="27"/>
      <c r="L702" s="31" t="str">
        <f t="shared" si="88"/>
        <v/>
      </c>
      <c r="M702" s="31" t="str">
        <f t="shared" si="89"/>
        <v/>
      </c>
      <c r="N702" s="31" t="str">
        <f t="shared" si="90"/>
        <v/>
      </c>
      <c r="O702" s="32" t="str">
        <f>IF(AND(A702="",B702=""), "",IF(I702&gt;0, I702+LOOKUP(N702,'Adjustment Factors'!$B$7:$B$25,'Adjustment Factors'!$C$7:$C$25),IF(OR(C702="B", C702= "S"), 'Adjustment Factors'!$C$28,IF(C702="H", 'Adjustment Factors'!$C$29,"Sex Req'd"))))</f>
        <v/>
      </c>
      <c r="P702" s="31" t="str">
        <f t="shared" si="91"/>
        <v/>
      </c>
      <c r="Q702" s="32" t="str">
        <f>IF(OR(AND(A702="",B702=""),C702="",J702="" ), "",ROUND((((J702-(IF(I702&gt;0, I702,IF(OR(C702="B", C702= "S"), 'Adjustment Factors'!$C$28,IF(C702="H", 'Adjustment Factors'!$C$29,"Sex Req'd")))))/L702)*205)+IF(I702&gt;0, I702,IF(OR(C702="B", C702= "S"), 'Adjustment Factors'!$C$28,IF(C702="H", 'Adjustment Factors'!$C$29,"Sex Req'd")))+IF(OR(C702="B",C702="S"),LOOKUP(N702,'Adjustment Factors'!$B$7:$B$25,'Adjustment Factors'!$D$7:$D$25),IF(C702="H",LOOKUP(N702,'Adjustment Factors'!$B$7:$B$25,'Adjustment Factors'!$E$7:$E$25),"")),0))</f>
        <v/>
      </c>
      <c r="R702" s="31" t="str">
        <f t="shared" si="92"/>
        <v/>
      </c>
      <c r="S702" s="32" t="str">
        <f t="shared" si="87"/>
        <v/>
      </c>
      <c r="T702" s="31" t="str">
        <f t="shared" si="93"/>
        <v/>
      </c>
    </row>
    <row r="703" spans="1:20" x14ac:dyDescent="0.25">
      <c r="A703" s="27"/>
      <c r="B703" s="28"/>
      <c r="C703" s="28"/>
      <c r="D703" s="29"/>
      <c r="E703" s="30"/>
      <c r="F703" s="30"/>
      <c r="G703" s="29"/>
      <c r="H703" s="27"/>
      <c r="I703" s="27"/>
      <c r="J703" s="27"/>
      <c r="K703" s="27"/>
      <c r="L703" s="31" t="str">
        <f t="shared" si="88"/>
        <v/>
      </c>
      <c r="M703" s="31" t="str">
        <f t="shared" si="89"/>
        <v/>
      </c>
      <c r="N703" s="31" t="str">
        <f t="shared" si="90"/>
        <v/>
      </c>
      <c r="O703" s="32" t="str">
        <f>IF(AND(A703="",B703=""), "",IF(I703&gt;0, I703+LOOKUP(N703,'Adjustment Factors'!$B$7:$B$25,'Adjustment Factors'!$C$7:$C$25),IF(OR(C703="B", C703= "S"), 'Adjustment Factors'!$C$28,IF(C703="H", 'Adjustment Factors'!$C$29,"Sex Req'd"))))</f>
        <v/>
      </c>
      <c r="P703" s="31" t="str">
        <f t="shared" si="91"/>
        <v/>
      </c>
      <c r="Q703" s="32" t="str">
        <f>IF(OR(AND(A703="",B703=""),C703="",J703="" ), "",ROUND((((J703-(IF(I703&gt;0, I703,IF(OR(C703="B", C703= "S"), 'Adjustment Factors'!$C$28,IF(C703="H", 'Adjustment Factors'!$C$29,"Sex Req'd")))))/L703)*205)+IF(I703&gt;0, I703,IF(OR(C703="B", C703= "S"), 'Adjustment Factors'!$C$28,IF(C703="H", 'Adjustment Factors'!$C$29,"Sex Req'd")))+IF(OR(C703="B",C703="S"),LOOKUP(N703,'Adjustment Factors'!$B$7:$B$25,'Adjustment Factors'!$D$7:$D$25),IF(C703="H",LOOKUP(N703,'Adjustment Factors'!$B$7:$B$25,'Adjustment Factors'!$E$7:$E$25),"")),0))</f>
        <v/>
      </c>
      <c r="R703" s="31" t="str">
        <f t="shared" si="92"/>
        <v/>
      </c>
      <c r="S703" s="32" t="str">
        <f t="shared" si="87"/>
        <v/>
      </c>
      <c r="T703" s="31" t="str">
        <f t="shared" si="93"/>
        <v/>
      </c>
    </row>
    <row r="704" spans="1:20" x14ac:dyDescent="0.25">
      <c r="A704" s="27"/>
      <c r="B704" s="28"/>
      <c r="C704" s="28"/>
      <c r="D704" s="29"/>
      <c r="E704" s="30"/>
      <c r="F704" s="30"/>
      <c r="G704" s="29"/>
      <c r="H704" s="27"/>
      <c r="I704" s="27"/>
      <c r="J704" s="27"/>
      <c r="K704" s="27"/>
      <c r="L704" s="31" t="str">
        <f t="shared" si="88"/>
        <v/>
      </c>
      <c r="M704" s="31" t="str">
        <f t="shared" si="89"/>
        <v/>
      </c>
      <c r="N704" s="31" t="str">
        <f t="shared" si="90"/>
        <v/>
      </c>
      <c r="O704" s="32" t="str">
        <f>IF(AND(A704="",B704=""), "",IF(I704&gt;0, I704+LOOKUP(N704,'Adjustment Factors'!$B$7:$B$25,'Adjustment Factors'!$C$7:$C$25),IF(OR(C704="B", C704= "S"), 'Adjustment Factors'!$C$28,IF(C704="H", 'Adjustment Factors'!$C$29,"Sex Req'd"))))</f>
        <v/>
      </c>
      <c r="P704" s="31" t="str">
        <f t="shared" si="91"/>
        <v/>
      </c>
      <c r="Q704" s="32" t="str">
        <f>IF(OR(AND(A704="",B704=""),C704="",J704="" ), "",ROUND((((J704-(IF(I704&gt;0, I704,IF(OR(C704="B", C704= "S"), 'Adjustment Factors'!$C$28,IF(C704="H", 'Adjustment Factors'!$C$29,"Sex Req'd")))))/L704)*205)+IF(I704&gt;0, I704,IF(OR(C704="B", C704= "S"), 'Adjustment Factors'!$C$28,IF(C704="H", 'Adjustment Factors'!$C$29,"Sex Req'd")))+IF(OR(C704="B",C704="S"),LOOKUP(N704,'Adjustment Factors'!$B$7:$B$25,'Adjustment Factors'!$D$7:$D$25),IF(C704="H",LOOKUP(N704,'Adjustment Factors'!$B$7:$B$25,'Adjustment Factors'!$E$7:$E$25),"")),0))</f>
        <v/>
      </c>
      <c r="R704" s="31" t="str">
        <f t="shared" si="92"/>
        <v/>
      </c>
      <c r="S704" s="32" t="str">
        <f t="shared" si="87"/>
        <v/>
      </c>
      <c r="T704" s="31" t="str">
        <f t="shared" si="93"/>
        <v/>
      </c>
    </row>
    <row r="705" spans="1:20" x14ac:dyDescent="0.25">
      <c r="A705" s="27"/>
      <c r="B705" s="28"/>
      <c r="C705" s="28"/>
      <c r="D705" s="29"/>
      <c r="E705" s="30"/>
      <c r="F705" s="30"/>
      <c r="G705" s="29"/>
      <c r="H705" s="27"/>
      <c r="I705" s="27"/>
      <c r="J705" s="27"/>
      <c r="K705" s="27"/>
      <c r="L705" s="31" t="str">
        <f t="shared" si="88"/>
        <v/>
      </c>
      <c r="M705" s="31" t="str">
        <f t="shared" si="89"/>
        <v/>
      </c>
      <c r="N705" s="31" t="str">
        <f t="shared" si="90"/>
        <v/>
      </c>
      <c r="O705" s="32" t="str">
        <f>IF(AND(A705="",B705=""), "",IF(I705&gt;0, I705+LOOKUP(N705,'Adjustment Factors'!$B$7:$B$25,'Adjustment Factors'!$C$7:$C$25),IF(OR(C705="B", C705= "S"), 'Adjustment Factors'!$C$28,IF(C705="H", 'Adjustment Factors'!$C$29,"Sex Req'd"))))</f>
        <v/>
      </c>
      <c r="P705" s="31" t="str">
        <f t="shared" si="91"/>
        <v/>
      </c>
      <c r="Q705" s="32" t="str">
        <f>IF(OR(AND(A705="",B705=""),C705="",J705="" ), "",ROUND((((J705-(IF(I705&gt;0, I705,IF(OR(C705="B", C705= "S"), 'Adjustment Factors'!$C$28,IF(C705="H", 'Adjustment Factors'!$C$29,"Sex Req'd")))))/L705)*205)+IF(I705&gt;0, I705,IF(OR(C705="B", C705= "S"), 'Adjustment Factors'!$C$28,IF(C705="H", 'Adjustment Factors'!$C$29,"Sex Req'd")))+IF(OR(C705="B",C705="S"),LOOKUP(N705,'Adjustment Factors'!$B$7:$B$25,'Adjustment Factors'!$D$7:$D$25),IF(C705="H",LOOKUP(N705,'Adjustment Factors'!$B$7:$B$25,'Adjustment Factors'!$E$7:$E$25),"")),0))</f>
        <v/>
      </c>
      <c r="R705" s="31" t="str">
        <f t="shared" si="92"/>
        <v/>
      </c>
      <c r="S705" s="32" t="str">
        <f t="shared" si="87"/>
        <v/>
      </c>
      <c r="T705" s="31" t="str">
        <f t="shared" si="93"/>
        <v/>
      </c>
    </row>
    <row r="706" spans="1:20" x14ac:dyDescent="0.25">
      <c r="A706" s="27"/>
      <c r="B706" s="28"/>
      <c r="C706" s="28"/>
      <c r="D706" s="29"/>
      <c r="E706" s="30"/>
      <c r="F706" s="30"/>
      <c r="G706" s="29"/>
      <c r="H706" s="27"/>
      <c r="I706" s="27"/>
      <c r="J706" s="27"/>
      <c r="K706" s="27"/>
      <c r="L706" s="31" t="str">
        <f t="shared" si="88"/>
        <v/>
      </c>
      <c r="M706" s="31" t="str">
        <f t="shared" si="89"/>
        <v/>
      </c>
      <c r="N706" s="31" t="str">
        <f t="shared" si="90"/>
        <v/>
      </c>
      <c r="O706" s="32" t="str">
        <f>IF(AND(A706="",B706=""), "",IF(I706&gt;0, I706+LOOKUP(N706,'Adjustment Factors'!$B$7:$B$25,'Adjustment Factors'!$C$7:$C$25),IF(OR(C706="B", C706= "S"), 'Adjustment Factors'!$C$28,IF(C706="H", 'Adjustment Factors'!$C$29,"Sex Req'd"))))</f>
        <v/>
      </c>
      <c r="P706" s="31" t="str">
        <f t="shared" si="91"/>
        <v/>
      </c>
      <c r="Q706" s="32" t="str">
        <f>IF(OR(AND(A706="",B706=""),C706="",J706="" ), "",ROUND((((J706-(IF(I706&gt;0, I706,IF(OR(C706="B", C706= "S"), 'Adjustment Factors'!$C$28,IF(C706="H", 'Adjustment Factors'!$C$29,"Sex Req'd")))))/L706)*205)+IF(I706&gt;0, I706,IF(OR(C706="B", C706= "S"), 'Adjustment Factors'!$C$28,IF(C706="H", 'Adjustment Factors'!$C$29,"Sex Req'd")))+IF(OR(C706="B",C706="S"),LOOKUP(N706,'Adjustment Factors'!$B$7:$B$25,'Adjustment Factors'!$D$7:$D$25),IF(C706="H",LOOKUP(N706,'Adjustment Factors'!$B$7:$B$25,'Adjustment Factors'!$E$7:$E$25),"")),0))</f>
        <v/>
      </c>
      <c r="R706" s="31" t="str">
        <f t="shared" si="92"/>
        <v/>
      </c>
      <c r="S706" s="32" t="str">
        <f t="shared" si="87"/>
        <v/>
      </c>
      <c r="T706" s="31" t="str">
        <f t="shared" si="93"/>
        <v/>
      </c>
    </row>
    <row r="707" spans="1:20" x14ac:dyDescent="0.25">
      <c r="A707" s="27"/>
      <c r="B707" s="28"/>
      <c r="C707" s="28"/>
      <c r="D707" s="29"/>
      <c r="E707" s="30"/>
      <c r="F707" s="30"/>
      <c r="G707" s="29"/>
      <c r="H707" s="27"/>
      <c r="I707" s="27"/>
      <c r="J707" s="27"/>
      <c r="K707" s="27"/>
      <c r="L707" s="31" t="str">
        <f t="shared" si="88"/>
        <v/>
      </c>
      <c r="M707" s="31" t="str">
        <f t="shared" si="89"/>
        <v/>
      </c>
      <c r="N707" s="31" t="str">
        <f t="shared" si="90"/>
        <v/>
      </c>
      <c r="O707" s="32" t="str">
        <f>IF(AND(A707="",B707=""), "",IF(I707&gt;0, I707+LOOKUP(N707,'Adjustment Factors'!$B$7:$B$25,'Adjustment Factors'!$C$7:$C$25),IF(OR(C707="B", C707= "S"), 'Adjustment Factors'!$C$28,IF(C707="H", 'Adjustment Factors'!$C$29,"Sex Req'd"))))</f>
        <v/>
      </c>
      <c r="P707" s="31" t="str">
        <f t="shared" si="91"/>
        <v/>
      </c>
      <c r="Q707" s="32" t="str">
        <f>IF(OR(AND(A707="",B707=""),C707="",J707="" ), "",ROUND((((J707-(IF(I707&gt;0, I707,IF(OR(C707="B", C707= "S"), 'Adjustment Factors'!$C$28,IF(C707="H", 'Adjustment Factors'!$C$29,"Sex Req'd")))))/L707)*205)+IF(I707&gt;0, I707,IF(OR(C707="B", C707= "S"), 'Adjustment Factors'!$C$28,IF(C707="H", 'Adjustment Factors'!$C$29,"Sex Req'd")))+IF(OR(C707="B",C707="S"),LOOKUP(N707,'Adjustment Factors'!$B$7:$B$25,'Adjustment Factors'!$D$7:$D$25),IF(C707="H",LOOKUP(N707,'Adjustment Factors'!$B$7:$B$25,'Adjustment Factors'!$E$7:$E$25),"")),0))</f>
        <v/>
      </c>
      <c r="R707" s="31" t="str">
        <f t="shared" si="92"/>
        <v/>
      </c>
      <c r="S707" s="32" t="str">
        <f t="shared" si="87"/>
        <v/>
      </c>
      <c r="T707" s="31" t="str">
        <f t="shared" si="93"/>
        <v/>
      </c>
    </row>
    <row r="708" spans="1:20" x14ac:dyDescent="0.25">
      <c r="A708" s="27"/>
      <c r="B708" s="28"/>
      <c r="C708" s="28"/>
      <c r="D708" s="29"/>
      <c r="E708" s="30"/>
      <c r="F708" s="30"/>
      <c r="G708" s="29"/>
      <c r="H708" s="27"/>
      <c r="I708" s="27"/>
      <c r="J708" s="27"/>
      <c r="K708" s="27"/>
      <c r="L708" s="31" t="str">
        <f t="shared" si="88"/>
        <v/>
      </c>
      <c r="M708" s="31" t="str">
        <f t="shared" si="89"/>
        <v/>
      </c>
      <c r="N708" s="31" t="str">
        <f t="shared" si="90"/>
        <v/>
      </c>
      <c r="O708" s="32" t="str">
        <f>IF(AND(A708="",B708=""), "",IF(I708&gt;0, I708+LOOKUP(N708,'Adjustment Factors'!$B$7:$B$25,'Adjustment Factors'!$C$7:$C$25),IF(OR(C708="B", C708= "S"), 'Adjustment Factors'!$C$28,IF(C708="H", 'Adjustment Factors'!$C$29,"Sex Req'd"))))</f>
        <v/>
      </c>
      <c r="P708" s="31" t="str">
        <f t="shared" si="91"/>
        <v/>
      </c>
      <c r="Q708" s="32" t="str">
        <f>IF(OR(AND(A708="",B708=""),C708="",J708="" ), "",ROUND((((J708-(IF(I708&gt;0, I708,IF(OR(C708="B", C708= "S"), 'Adjustment Factors'!$C$28,IF(C708="H", 'Adjustment Factors'!$C$29,"Sex Req'd")))))/L708)*205)+IF(I708&gt;0, I708,IF(OR(C708="B", C708= "S"), 'Adjustment Factors'!$C$28,IF(C708="H", 'Adjustment Factors'!$C$29,"Sex Req'd")))+IF(OR(C708="B",C708="S"),LOOKUP(N708,'Adjustment Factors'!$B$7:$B$25,'Adjustment Factors'!$D$7:$D$25),IF(C708="H",LOOKUP(N708,'Adjustment Factors'!$B$7:$B$25,'Adjustment Factors'!$E$7:$E$25),"")),0))</f>
        <v/>
      </c>
      <c r="R708" s="31" t="str">
        <f t="shared" si="92"/>
        <v/>
      </c>
      <c r="S708" s="32" t="str">
        <f t="shared" si="87"/>
        <v/>
      </c>
      <c r="T708" s="31" t="str">
        <f t="shared" si="93"/>
        <v/>
      </c>
    </row>
    <row r="709" spans="1:20" x14ac:dyDescent="0.25">
      <c r="A709" s="27"/>
      <c r="B709" s="28"/>
      <c r="C709" s="28"/>
      <c r="D709" s="29"/>
      <c r="E709" s="30"/>
      <c r="F709" s="30"/>
      <c r="G709" s="29"/>
      <c r="H709" s="27"/>
      <c r="I709" s="27"/>
      <c r="J709" s="27"/>
      <c r="K709" s="27"/>
      <c r="L709" s="31" t="str">
        <f t="shared" si="88"/>
        <v/>
      </c>
      <c r="M709" s="31" t="str">
        <f t="shared" si="89"/>
        <v/>
      </c>
      <c r="N709" s="31" t="str">
        <f t="shared" si="90"/>
        <v/>
      </c>
      <c r="O709" s="32" t="str">
        <f>IF(AND(A709="",B709=""), "",IF(I709&gt;0, I709+LOOKUP(N709,'Adjustment Factors'!$B$7:$B$25,'Adjustment Factors'!$C$7:$C$25),IF(OR(C709="B", C709= "S"), 'Adjustment Factors'!$C$28,IF(C709="H", 'Adjustment Factors'!$C$29,"Sex Req'd"))))</f>
        <v/>
      </c>
      <c r="P709" s="31" t="str">
        <f t="shared" si="91"/>
        <v/>
      </c>
      <c r="Q709" s="32" t="str">
        <f>IF(OR(AND(A709="",B709=""),C709="",J709="" ), "",ROUND((((J709-(IF(I709&gt;0, I709,IF(OR(C709="B", C709= "S"), 'Adjustment Factors'!$C$28,IF(C709="H", 'Adjustment Factors'!$C$29,"Sex Req'd")))))/L709)*205)+IF(I709&gt;0, I709,IF(OR(C709="B", C709= "S"), 'Adjustment Factors'!$C$28,IF(C709="H", 'Adjustment Factors'!$C$29,"Sex Req'd")))+IF(OR(C709="B",C709="S"),LOOKUP(N709,'Adjustment Factors'!$B$7:$B$25,'Adjustment Factors'!$D$7:$D$25),IF(C709="H",LOOKUP(N709,'Adjustment Factors'!$B$7:$B$25,'Adjustment Factors'!$E$7:$E$25),"")),0))</f>
        <v/>
      </c>
      <c r="R709" s="31" t="str">
        <f t="shared" si="92"/>
        <v/>
      </c>
      <c r="S709" s="32" t="str">
        <f t="shared" si="87"/>
        <v/>
      </c>
      <c r="T709" s="31" t="str">
        <f t="shared" si="93"/>
        <v/>
      </c>
    </row>
    <row r="710" spans="1:20" x14ac:dyDescent="0.25">
      <c r="A710" s="27"/>
      <c r="B710" s="28"/>
      <c r="C710" s="28"/>
      <c r="D710" s="29"/>
      <c r="E710" s="30"/>
      <c r="F710" s="30"/>
      <c r="G710" s="29"/>
      <c r="H710" s="27"/>
      <c r="I710" s="27"/>
      <c r="J710" s="27"/>
      <c r="K710" s="27"/>
      <c r="L710" s="31" t="str">
        <f t="shared" si="88"/>
        <v/>
      </c>
      <c r="M710" s="31" t="str">
        <f t="shared" si="89"/>
        <v/>
      </c>
      <c r="N710" s="31" t="str">
        <f t="shared" si="90"/>
        <v/>
      </c>
      <c r="O710" s="32" t="str">
        <f>IF(AND(A710="",B710=""), "",IF(I710&gt;0, I710+LOOKUP(N710,'Adjustment Factors'!$B$7:$B$25,'Adjustment Factors'!$C$7:$C$25),IF(OR(C710="B", C710= "S"), 'Adjustment Factors'!$C$28,IF(C710="H", 'Adjustment Factors'!$C$29,"Sex Req'd"))))</f>
        <v/>
      </c>
      <c r="P710" s="31" t="str">
        <f t="shared" si="91"/>
        <v/>
      </c>
      <c r="Q710" s="32" t="str">
        <f>IF(OR(AND(A710="",B710=""),C710="",J710="" ), "",ROUND((((J710-(IF(I710&gt;0, I710,IF(OR(C710="B", C710= "S"), 'Adjustment Factors'!$C$28,IF(C710="H", 'Adjustment Factors'!$C$29,"Sex Req'd")))))/L710)*205)+IF(I710&gt;0, I710,IF(OR(C710="B", C710= "S"), 'Adjustment Factors'!$C$28,IF(C710="H", 'Adjustment Factors'!$C$29,"Sex Req'd")))+IF(OR(C710="B",C710="S"),LOOKUP(N710,'Adjustment Factors'!$B$7:$B$25,'Adjustment Factors'!$D$7:$D$25),IF(C710="H",LOOKUP(N710,'Adjustment Factors'!$B$7:$B$25,'Adjustment Factors'!$E$7:$E$25),"")),0))</f>
        <v/>
      </c>
      <c r="R710" s="31" t="str">
        <f t="shared" si="92"/>
        <v/>
      </c>
      <c r="S710" s="32" t="str">
        <f t="shared" si="87"/>
        <v/>
      </c>
      <c r="T710" s="31" t="str">
        <f t="shared" si="93"/>
        <v/>
      </c>
    </row>
    <row r="711" spans="1:20" x14ac:dyDescent="0.25">
      <c r="A711" s="27"/>
      <c r="B711" s="28"/>
      <c r="C711" s="28"/>
      <c r="D711" s="29"/>
      <c r="E711" s="30"/>
      <c r="F711" s="30"/>
      <c r="G711" s="29"/>
      <c r="H711" s="27"/>
      <c r="I711" s="27"/>
      <c r="J711" s="27"/>
      <c r="K711" s="27"/>
      <c r="L711" s="31" t="str">
        <f t="shared" si="88"/>
        <v/>
      </c>
      <c r="M711" s="31" t="str">
        <f t="shared" si="89"/>
        <v/>
      </c>
      <c r="N711" s="31" t="str">
        <f t="shared" si="90"/>
        <v/>
      </c>
      <c r="O711" s="32" t="str">
        <f>IF(AND(A711="",B711=""), "",IF(I711&gt;0, I711+LOOKUP(N711,'Adjustment Factors'!$B$7:$B$25,'Adjustment Factors'!$C$7:$C$25),IF(OR(C711="B", C711= "S"), 'Adjustment Factors'!$C$28,IF(C711="H", 'Adjustment Factors'!$C$29,"Sex Req'd"))))</f>
        <v/>
      </c>
      <c r="P711" s="31" t="str">
        <f t="shared" si="91"/>
        <v/>
      </c>
      <c r="Q711" s="32" t="str">
        <f>IF(OR(AND(A711="",B711=""),C711="",J711="" ), "",ROUND((((J711-(IF(I711&gt;0, I711,IF(OR(C711="B", C711= "S"), 'Adjustment Factors'!$C$28,IF(C711="H", 'Adjustment Factors'!$C$29,"Sex Req'd")))))/L711)*205)+IF(I711&gt;0, I711,IF(OR(C711="B", C711= "S"), 'Adjustment Factors'!$C$28,IF(C711="H", 'Adjustment Factors'!$C$29,"Sex Req'd")))+IF(OR(C711="B",C711="S"),LOOKUP(N711,'Adjustment Factors'!$B$7:$B$25,'Adjustment Factors'!$D$7:$D$25),IF(C711="H",LOOKUP(N711,'Adjustment Factors'!$B$7:$B$25,'Adjustment Factors'!$E$7:$E$25),"")),0))</f>
        <v/>
      </c>
      <c r="R711" s="31" t="str">
        <f t="shared" si="92"/>
        <v/>
      </c>
      <c r="S711" s="32" t="str">
        <f t="shared" si="87"/>
        <v/>
      </c>
      <c r="T711" s="31" t="str">
        <f t="shared" si="93"/>
        <v/>
      </c>
    </row>
    <row r="712" spans="1:20" x14ac:dyDescent="0.25">
      <c r="A712" s="27"/>
      <c r="B712" s="28"/>
      <c r="C712" s="28"/>
      <c r="D712" s="29"/>
      <c r="E712" s="30"/>
      <c r="F712" s="30"/>
      <c r="G712" s="29"/>
      <c r="H712" s="27"/>
      <c r="I712" s="27"/>
      <c r="J712" s="27"/>
      <c r="K712" s="27"/>
      <c r="L712" s="31" t="str">
        <f t="shared" si="88"/>
        <v/>
      </c>
      <c r="M712" s="31" t="str">
        <f t="shared" si="89"/>
        <v/>
      </c>
      <c r="N712" s="31" t="str">
        <f t="shared" si="90"/>
        <v/>
      </c>
      <c r="O712" s="32" t="str">
        <f>IF(AND(A712="",B712=""), "",IF(I712&gt;0, I712+LOOKUP(N712,'Adjustment Factors'!$B$7:$B$25,'Adjustment Factors'!$C$7:$C$25),IF(OR(C712="B", C712= "S"), 'Adjustment Factors'!$C$28,IF(C712="H", 'Adjustment Factors'!$C$29,"Sex Req'd"))))</f>
        <v/>
      </c>
      <c r="P712" s="31" t="str">
        <f t="shared" si="91"/>
        <v/>
      </c>
      <c r="Q712" s="32" t="str">
        <f>IF(OR(AND(A712="",B712=""),C712="",J712="" ), "",ROUND((((J712-(IF(I712&gt;0, I712,IF(OR(C712="B", C712= "S"), 'Adjustment Factors'!$C$28,IF(C712="H", 'Adjustment Factors'!$C$29,"Sex Req'd")))))/L712)*205)+IF(I712&gt;0, I712,IF(OR(C712="B", C712= "S"), 'Adjustment Factors'!$C$28,IF(C712="H", 'Adjustment Factors'!$C$29,"Sex Req'd")))+IF(OR(C712="B",C712="S"),LOOKUP(N712,'Adjustment Factors'!$B$7:$B$25,'Adjustment Factors'!$D$7:$D$25),IF(C712="H",LOOKUP(N712,'Adjustment Factors'!$B$7:$B$25,'Adjustment Factors'!$E$7:$E$25),"")),0))</f>
        <v/>
      </c>
      <c r="R712" s="31" t="str">
        <f t="shared" si="92"/>
        <v/>
      </c>
      <c r="S712" s="32" t="str">
        <f t="shared" si="87"/>
        <v/>
      </c>
      <c r="T712" s="31" t="str">
        <f t="shared" si="93"/>
        <v/>
      </c>
    </row>
    <row r="713" spans="1:20" x14ac:dyDescent="0.25">
      <c r="A713" s="27"/>
      <c r="B713" s="28"/>
      <c r="C713" s="28"/>
      <c r="D713" s="29"/>
      <c r="E713" s="30"/>
      <c r="F713" s="30"/>
      <c r="G713" s="29"/>
      <c r="H713" s="27"/>
      <c r="I713" s="27"/>
      <c r="J713" s="27"/>
      <c r="K713" s="27"/>
      <c r="L713" s="31" t="str">
        <f t="shared" si="88"/>
        <v/>
      </c>
      <c r="M713" s="31" t="str">
        <f t="shared" si="89"/>
        <v/>
      </c>
      <c r="N713" s="31" t="str">
        <f t="shared" si="90"/>
        <v/>
      </c>
      <c r="O713" s="32" t="str">
        <f>IF(AND(A713="",B713=""), "",IF(I713&gt;0, I713+LOOKUP(N713,'Adjustment Factors'!$B$7:$B$25,'Adjustment Factors'!$C$7:$C$25),IF(OR(C713="B", C713= "S"), 'Adjustment Factors'!$C$28,IF(C713="H", 'Adjustment Factors'!$C$29,"Sex Req'd"))))</f>
        <v/>
      </c>
      <c r="P713" s="31" t="str">
        <f t="shared" si="91"/>
        <v/>
      </c>
      <c r="Q713" s="32" t="str">
        <f>IF(OR(AND(A713="",B713=""),C713="",J713="" ), "",ROUND((((J713-(IF(I713&gt;0, I713,IF(OR(C713="B", C713= "S"), 'Adjustment Factors'!$C$28,IF(C713="H", 'Adjustment Factors'!$C$29,"Sex Req'd")))))/L713)*205)+IF(I713&gt;0, I713,IF(OR(C713="B", C713= "S"), 'Adjustment Factors'!$C$28,IF(C713="H", 'Adjustment Factors'!$C$29,"Sex Req'd")))+IF(OR(C713="B",C713="S"),LOOKUP(N713,'Adjustment Factors'!$B$7:$B$25,'Adjustment Factors'!$D$7:$D$25),IF(C713="H",LOOKUP(N713,'Adjustment Factors'!$B$7:$B$25,'Adjustment Factors'!$E$7:$E$25),"")),0))</f>
        <v/>
      </c>
      <c r="R713" s="31" t="str">
        <f t="shared" si="92"/>
        <v/>
      </c>
      <c r="S713" s="32" t="str">
        <f t="shared" si="87"/>
        <v/>
      </c>
      <c r="T713" s="31" t="str">
        <f t="shared" si="93"/>
        <v/>
      </c>
    </row>
    <row r="714" spans="1:20" x14ac:dyDescent="0.25">
      <c r="A714" s="27"/>
      <c r="B714" s="28"/>
      <c r="C714" s="28"/>
      <c r="D714" s="29"/>
      <c r="E714" s="30"/>
      <c r="F714" s="30"/>
      <c r="G714" s="29"/>
      <c r="H714" s="27"/>
      <c r="I714" s="27"/>
      <c r="J714" s="27"/>
      <c r="K714" s="27"/>
      <c r="L714" s="31" t="str">
        <f t="shared" si="88"/>
        <v/>
      </c>
      <c r="M714" s="31" t="str">
        <f t="shared" si="89"/>
        <v/>
      </c>
      <c r="N714" s="31" t="str">
        <f t="shared" si="90"/>
        <v/>
      </c>
      <c r="O714" s="32" t="str">
        <f>IF(AND(A714="",B714=""), "",IF(I714&gt;0, I714+LOOKUP(N714,'Adjustment Factors'!$B$7:$B$25,'Adjustment Factors'!$C$7:$C$25),IF(OR(C714="B", C714= "S"), 'Adjustment Factors'!$C$28,IF(C714="H", 'Adjustment Factors'!$C$29,"Sex Req'd"))))</f>
        <v/>
      </c>
      <c r="P714" s="31" t="str">
        <f t="shared" si="91"/>
        <v/>
      </c>
      <c r="Q714" s="32" t="str">
        <f>IF(OR(AND(A714="",B714=""),C714="",J714="" ), "",ROUND((((J714-(IF(I714&gt;0, I714,IF(OR(C714="B", C714= "S"), 'Adjustment Factors'!$C$28,IF(C714="H", 'Adjustment Factors'!$C$29,"Sex Req'd")))))/L714)*205)+IF(I714&gt;0, I714,IF(OR(C714="B", C714= "S"), 'Adjustment Factors'!$C$28,IF(C714="H", 'Adjustment Factors'!$C$29,"Sex Req'd")))+IF(OR(C714="B",C714="S"),LOOKUP(N714,'Adjustment Factors'!$B$7:$B$25,'Adjustment Factors'!$D$7:$D$25),IF(C714="H",LOOKUP(N714,'Adjustment Factors'!$B$7:$B$25,'Adjustment Factors'!$E$7:$E$25),"")),0))</f>
        <v/>
      </c>
      <c r="R714" s="31" t="str">
        <f t="shared" si="92"/>
        <v/>
      </c>
      <c r="S714" s="32" t="str">
        <f t="shared" si="87"/>
        <v/>
      </c>
      <c r="T714" s="31" t="str">
        <f t="shared" si="93"/>
        <v/>
      </c>
    </row>
    <row r="715" spans="1:20" x14ac:dyDescent="0.25">
      <c r="A715" s="27"/>
      <c r="B715" s="28"/>
      <c r="C715" s="28"/>
      <c r="D715" s="29"/>
      <c r="E715" s="30"/>
      <c r="F715" s="30"/>
      <c r="G715" s="29"/>
      <c r="H715" s="27"/>
      <c r="I715" s="27"/>
      <c r="J715" s="27"/>
      <c r="K715" s="27"/>
      <c r="L715" s="31" t="str">
        <f t="shared" si="88"/>
        <v/>
      </c>
      <c r="M715" s="31" t="str">
        <f t="shared" si="89"/>
        <v/>
      </c>
      <c r="N715" s="31" t="str">
        <f t="shared" si="90"/>
        <v/>
      </c>
      <c r="O715" s="32" t="str">
        <f>IF(AND(A715="",B715=""), "",IF(I715&gt;0, I715+LOOKUP(N715,'Adjustment Factors'!$B$7:$B$25,'Adjustment Factors'!$C$7:$C$25),IF(OR(C715="B", C715= "S"), 'Adjustment Factors'!$C$28,IF(C715="H", 'Adjustment Factors'!$C$29,"Sex Req'd"))))</f>
        <v/>
      </c>
      <c r="P715" s="31" t="str">
        <f t="shared" si="91"/>
        <v/>
      </c>
      <c r="Q715" s="32" t="str">
        <f>IF(OR(AND(A715="",B715=""),C715="",J715="" ), "",ROUND((((J715-(IF(I715&gt;0, I715,IF(OR(C715="B", C715= "S"), 'Adjustment Factors'!$C$28,IF(C715="H", 'Adjustment Factors'!$C$29,"Sex Req'd")))))/L715)*205)+IF(I715&gt;0, I715,IF(OR(C715="B", C715= "S"), 'Adjustment Factors'!$C$28,IF(C715="H", 'Adjustment Factors'!$C$29,"Sex Req'd")))+IF(OR(C715="B",C715="S"),LOOKUP(N715,'Adjustment Factors'!$B$7:$B$25,'Adjustment Factors'!$D$7:$D$25),IF(C715="H",LOOKUP(N715,'Adjustment Factors'!$B$7:$B$25,'Adjustment Factors'!$E$7:$E$25),"")),0))</f>
        <v/>
      </c>
      <c r="R715" s="31" t="str">
        <f t="shared" si="92"/>
        <v/>
      </c>
      <c r="S715" s="32" t="str">
        <f t="shared" si="87"/>
        <v/>
      </c>
      <c r="T715" s="31" t="str">
        <f t="shared" si="93"/>
        <v/>
      </c>
    </row>
    <row r="716" spans="1:20" x14ac:dyDescent="0.25">
      <c r="A716" s="27"/>
      <c r="B716" s="28"/>
      <c r="C716" s="28"/>
      <c r="D716" s="29"/>
      <c r="E716" s="30"/>
      <c r="F716" s="30"/>
      <c r="G716" s="29"/>
      <c r="H716" s="27"/>
      <c r="I716" s="27"/>
      <c r="J716" s="27"/>
      <c r="K716" s="27"/>
      <c r="L716" s="31" t="str">
        <f t="shared" si="88"/>
        <v/>
      </c>
      <c r="M716" s="31" t="str">
        <f t="shared" si="89"/>
        <v/>
      </c>
      <c r="N716" s="31" t="str">
        <f t="shared" si="90"/>
        <v/>
      </c>
      <c r="O716" s="32" t="str">
        <f>IF(AND(A716="",B716=""), "",IF(I716&gt;0, I716+LOOKUP(N716,'Adjustment Factors'!$B$7:$B$25,'Adjustment Factors'!$C$7:$C$25),IF(OR(C716="B", C716= "S"), 'Adjustment Factors'!$C$28,IF(C716="H", 'Adjustment Factors'!$C$29,"Sex Req'd"))))</f>
        <v/>
      </c>
      <c r="P716" s="31" t="str">
        <f t="shared" si="91"/>
        <v/>
      </c>
      <c r="Q716" s="32" t="str">
        <f>IF(OR(AND(A716="",B716=""),C716="",J716="" ), "",ROUND((((J716-(IF(I716&gt;0, I716,IF(OR(C716="B", C716= "S"), 'Adjustment Factors'!$C$28,IF(C716="H", 'Adjustment Factors'!$C$29,"Sex Req'd")))))/L716)*205)+IF(I716&gt;0, I716,IF(OR(C716="B", C716= "S"), 'Adjustment Factors'!$C$28,IF(C716="H", 'Adjustment Factors'!$C$29,"Sex Req'd")))+IF(OR(C716="B",C716="S"),LOOKUP(N716,'Adjustment Factors'!$B$7:$B$25,'Adjustment Factors'!$D$7:$D$25),IF(C716="H",LOOKUP(N716,'Adjustment Factors'!$B$7:$B$25,'Adjustment Factors'!$E$7:$E$25),"")),0))</f>
        <v/>
      </c>
      <c r="R716" s="31" t="str">
        <f t="shared" si="92"/>
        <v/>
      </c>
      <c r="S716" s="32" t="str">
        <f t="shared" si="87"/>
        <v/>
      </c>
      <c r="T716" s="31" t="str">
        <f t="shared" si="93"/>
        <v/>
      </c>
    </row>
    <row r="717" spans="1:20" x14ac:dyDescent="0.25">
      <c r="A717" s="27"/>
      <c r="B717" s="28"/>
      <c r="C717" s="28"/>
      <c r="D717" s="29"/>
      <c r="E717" s="30"/>
      <c r="F717" s="30"/>
      <c r="G717" s="29"/>
      <c r="H717" s="27"/>
      <c r="I717" s="27"/>
      <c r="J717" s="27"/>
      <c r="K717" s="27"/>
      <c r="L717" s="31" t="str">
        <f t="shared" si="88"/>
        <v/>
      </c>
      <c r="M717" s="31" t="str">
        <f t="shared" si="89"/>
        <v/>
      </c>
      <c r="N717" s="31" t="str">
        <f t="shared" si="90"/>
        <v/>
      </c>
      <c r="O717" s="32" t="str">
        <f>IF(AND(A717="",B717=""), "",IF(I717&gt;0, I717+LOOKUP(N717,'Adjustment Factors'!$B$7:$B$25,'Adjustment Factors'!$C$7:$C$25),IF(OR(C717="B", C717= "S"), 'Adjustment Factors'!$C$28,IF(C717="H", 'Adjustment Factors'!$C$29,"Sex Req'd"))))</f>
        <v/>
      </c>
      <c r="P717" s="31" t="str">
        <f t="shared" si="91"/>
        <v/>
      </c>
      <c r="Q717" s="32" t="str">
        <f>IF(OR(AND(A717="",B717=""),C717="",J717="" ), "",ROUND((((J717-(IF(I717&gt;0, I717,IF(OR(C717="B", C717= "S"), 'Adjustment Factors'!$C$28,IF(C717="H", 'Adjustment Factors'!$C$29,"Sex Req'd")))))/L717)*205)+IF(I717&gt;0, I717,IF(OR(C717="B", C717= "S"), 'Adjustment Factors'!$C$28,IF(C717="H", 'Adjustment Factors'!$C$29,"Sex Req'd")))+IF(OR(C717="B",C717="S"),LOOKUP(N717,'Adjustment Factors'!$B$7:$B$25,'Adjustment Factors'!$D$7:$D$25),IF(C717="H",LOOKUP(N717,'Adjustment Factors'!$B$7:$B$25,'Adjustment Factors'!$E$7:$E$25),"")),0))</f>
        <v/>
      </c>
      <c r="R717" s="31" t="str">
        <f t="shared" si="92"/>
        <v/>
      </c>
      <c r="S717" s="32" t="str">
        <f t="shared" si="87"/>
        <v/>
      </c>
      <c r="T717" s="31" t="str">
        <f t="shared" si="93"/>
        <v/>
      </c>
    </row>
    <row r="718" spans="1:20" x14ac:dyDescent="0.25">
      <c r="A718" s="27"/>
      <c r="B718" s="28"/>
      <c r="C718" s="28"/>
      <c r="D718" s="29"/>
      <c r="E718" s="30"/>
      <c r="F718" s="30"/>
      <c r="G718" s="29"/>
      <c r="H718" s="27"/>
      <c r="I718" s="27"/>
      <c r="J718" s="27"/>
      <c r="K718" s="27"/>
      <c r="L718" s="31" t="str">
        <f t="shared" si="88"/>
        <v/>
      </c>
      <c r="M718" s="31" t="str">
        <f t="shared" si="89"/>
        <v/>
      </c>
      <c r="N718" s="31" t="str">
        <f t="shared" si="90"/>
        <v/>
      </c>
      <c r="O718" s="32" t="str">
        <f>IF(AND(A718="",B718=""), "",IF(I718&gt;0, I718+LOOKUP(N718,'Adjustment Factors'!$B$7:$B$25,'Adjustment Factors'!$C$7:$C$25),IF(OR(C718="B", C718= "S"), 'Adjustment Factors'!$C$28,IF(C718="H", 'Adjustment Factors'!$C$29,"Sex Req'd"))))</f>
        <v/>
      </c>
      <c r="P718" s="31" t="str">
        <f t="shared" si="91"/>
        <v/>
      </c>
      <c r="Q718" s="32" t="str">
        <f>IF(OR(AND(A718="",B718=""),C718="",J718="" ), "",ROUND((((J718-(IF(I718&gt;0, I718,IF(OR(C718="B", C718= "S"), 'Adjustment Factors'!$C$28,IF(C718="H", 'Adjustment Factors'!$C$29,"Sex Req'd")))))/L718)*205)+IF(I718&gt;0, I718,IF(OR(C718="B", C718= "S"), 'Adjustment Factors'!$C$28,IF(C718="H", 'Adjustment Factors'!$C$29,"Sex Req'd")))+IF(OR(C718="B",C718="S"),LOOKUP(N718,'Adjustment Factors'!$B$7:$B$25,'Adjustment Factors'!$D$7:$D$25),IF(C718="H",LOOKUP(N718,'Adjustment Factors'!$B$7:$B$25,'Adjustment Factors'!$E$7:$E$25),"")),0))</f>
        <v/>
      </c>
      <c r="R718" s="31" t="str">
        <f t="shared" si="92"/>
        <v/>
      </c>
      <c r="S718" s="32" t="str">
        <f t="shared" si="87"/>
        <v/>
      </c>
      <c r="T718" s="31" t="str">
        <f t="shared" si="93"/>
        <v/>
      </c>
    </row>
    <row r="719" spans="1:20" x14ac:dyDescent="0.25">
      <c r="A719" s="27"/>
      <c r="B719" s="28"/>
      <c r="C719" s="28"/>
      <c r="D719" s="29"/>
      <c r="E719" s="30"/>
      <c r="F719" s="30"/>
      <c r="G719" s="29"/>
      <c r="H719" s="27"/>
      <c r="I719" s="27"/>
      <c r="J719" s="27"/>
      <c r="K719" s="27"/>
      <c r="L719" s="31" t="str">
        <f t="shared" si="88"/>
        <v/>
      </c>
      <c r="M719" s="31" t="str">
        <f t="shared" si="89"/>
        <v/>
      </c>
      <c r="N719" s="31" t="str">
        <f t="shared" si="90"/>
        <v/>
      </c>
      <c r="O719" s="32" t="str">
        <f>IF(AND(A719="",B719=""), "",IF(I719&gt;0, I719+LOOKUP(N719,'Adjustment Factors'!$B$7:$B$25,'Adjustment Factors'!$C$7:$C$25),IF(OR(C719="B", C719= "S"), 'Adjustment Factors'!$C$28,IF(C719="H", 'Adjustment Factors'!$C$29,"Sex Req'd"))))</f>
        <v/>
      </c>
      <c r="P719" s="31" t="str">
        <f t="shared" si="91"/>
        <v/>
      </c>
      <c r="Q719" s="32" t="str">
        <f>IF(OR(AND(A719="",B719=""),C719="",J719="" ), "",ROUND((((J719-(IF(I719&gt;0, I719,IF(OR(C719="B", C719= "S"), 'Adjustment Factors'!$C$28,IF(C719="H", 'Adjustment Factors'!$C$29,"Sex Req'd")))))/L719)*205)+IF(I719&gt;0, I719,IF(OR(C719="B", C719= "S"), 'Adjustment Factors'!$C$28,IF(C719="H", 'Adjustment Factors'!$C$29,"Sex Req'd")))+IF(OR(C719="B",C719="S"),LOOKUP(N719,'Adjustment Factors'!$B$7:$B$25,'Adjustment Factors'!$D$7:$D$25),IF(C719="H",LOOKUP(N719,'Adjustment Factors'!$B$7:$B$25,'Adjustment Factors'!$E$7:$E$25),"")),0))</f>
        <v/>
      </c>
      <c r="R719" s="31" t="str">
        <f t="shared" si="92"/>
        <v/>
      </c>
      <c r="S719" s="32" t="str">
        <f t="shared" si="87"/>
        <v/>
      </c>
      <c r="T719" s="31" t="str">
        <f t="shared" si="93"/>
        <v/>
      </c>
    </row>
    <row r="720" spans="1:20" x14ac:dyDescent="0.25">
      <c r="A720" s="27"/>
      <c r="B720" s="28"/>
      <c r="C720" s="28"/>
      <c r="D720" s="29"/>
      <c r="E720" s="30"/>
      <c r="F720" s="30"/>
      <c r="G720" s="29"/>
      <c r="H720" s="27"/>
      <c r="I720" s="27"/>
      <c r="J720" s="27"/>
      <c r="K720" s="27"/>
      <c r="L720" s="31" t="str">
        <f t="shared" si="88"/>
        <v/>
      </c>
      <c r="M720" s="31" t="str">
        <f t="shared" si="89"/>
        <v/>
      </c>
      <c r="N720" s="31" t="str">
        <f t="shared" si="90"/>
        <v/>
      </c>
      <c r="O720" s="32" t="str">
        <f>IF(AND(A720="",B720=""), "",IF(I720&gt;0, I720+LOOKUP(N720,'Adjustment Factors'!$B$7:$B$25,'Adjustment Factors'!$C$7:$C$25),IF(OR(C720="B", C720= "S"), 'Adjustment Factors'!$C$28,IF(C720="H", 'Adjustment Factors'!$C$29,"Sex Req'd"))))</f>
        <v/>
      </c>
      <c r="P720" s="31" t="str">
        <f t="shared" si="91"/>
        <v/>
      </c>
      <c r="Q720" s="32" t="str">
        <f>IF(OR(AND(A720="",B720=""),C720="",J720="" ), "",ROUND((((J720-(IF(I720&gt;0, I720,IF(OR(C720="B", C720= "S"), 'Adjustment Factors'!$C$28,IF(C720="H", 'Adjustment Factors'!$C$29,"Sex Req'd")))))/L720)*205)+IF(I720&gt;0, I720,IF(OR(C720="B", C720= "S"), 'Adjustment Factors'!$C$28,IF(C720="H", 'Adjustment Factors'!$C$29,"Sex Req'd")))+IF(OR(C720="B",C720="S"),LOOKUP(N720,'Adjustment Factors'!$B$7:$B$25,'Adjustment Factors'!$D$7:$D$25),IF(C720="H",LOOKUP(N720,'Adjustment Factors'!$B$7:$B$25,'Adjustment Factors'!$E$7:$E$25),"")),0))</f>
        <v/>
      </c>
      <c r="R720" s="31" t="str">
        <f t="shared" si="92"/>
        <v/>
      </c>
      <c r="S720" s="32" t="str">
        <f t="shared" si="87"/>
        <v/>
      </c>
      <c r="T720" s="31" t="str">
        <f t="shared" si="93"/>
        <v/>
      </c>
    </row>
    <row r="721" spans="1:20" x14ac:dyDescent="0.25">
      <c r="A721" s="27"/>
      <c r="B721" s="28"/>
      <c r="C721" s="28"/>
      <c r="D721" s="29"/>
      <c r="E721" s="30"/>
      <c r="F721" s="30"/>
      <c r="G721" s="29"/>
      <c r="H721" s="27"/>
      <c r="I721" s="27"/>
      <c r="J721" s="27"/>
      <c r="K721" s="27"/>
      <c r="L721" s="31" t="str">
        <f t="shared" si="88"/>
        <v/>
      </c>
      <c r="M721" s="31" t="str">
        <f t="shared" si="89"/>
        <v/>
      </c>
      <c r="N721" s="31" t="str">
        <f t="shared" si="90"/>
        <v/>
      </c>
      <c r="O721" s="32" t="str">
        <f>IF(AND(A721="",B721=""), "",IF(I721&gt;0, I721+LOOKUP(N721,'Adjustment Factors'!$B$7:$B$25,'Adjustment Factors'!$C$7:$C$25),IF(OR(C721="B", C721= "S"), 'Adjustment Factors'!$C$28,IF(C721="H", 'Adjustment Factors'!$C$29,"Sex Req'd"))))</f>
        <v/>
      </c>
      <c r="P721" s="31" t="str">
        <f t="shared" si="91"/>
        <v/>
      </c>
      <c r="Q721" s="32" t="str">
        <f>IF(OR(AND(A721="",B721=""),C721="",J721="" ), "",ROUND((((J721-(IF(I721&gt;0, I721,IF(OR(C721="B", C721= "S"), 'Adjustment Factors'!$C$28,IF(C721="H", 'Adjustment Factors'!$C$29,"Sex Req'd")))))/L721)*205)+IF(I721&gt;0, I721,IF(OR(C721="B", C721= "S"), 'Adjustment Factors'!$C$28,IF(C721="H", 'Adjustment Factors'!$C$29,"Sex Req'd")))+IF(OR(C721="B",C721="S"),LOOKUP(N721,'Adjustment Factors'!$B$7:$B$25,'Adjustment Factors'!$D$7:$D$25),IF(C721="H",LOOKUP(N721,'Adjustment Factors'!$B$7:$B$25,'Adjustment Factors'!$E$7:$E$25),"")),0))</f>
        <v/>
      </c>
      <c r="R721" s="31" t="str">
        <f t="shared" si="92"/>
        <v/>
      </c>
      <c r="S721" s="32" t="str">
        <f t="shared" si="87"/>
        <v/>
      </c>
      <c r="T721" s="31" t="str">
        <f t="shared" si="93"/>
        <v/>
      </c>
    </row>
    <row r="722" spans="1:20" x14ac:dyDescent="0.25">
      <c r="A722" s="27"/>
      <c r="B722" s="28"/>
      <c r="C722" s="28"/>
      <c r="D722" s="29"/>
      <c r="E722" s="30"/>
      <c r="F722" s="30"/>
      <c r="G722" s="29"/>
      <c r="H722" s="27"/>
      <c r="I722" s="27"/>
      <c r="J722" s="27"/>
      <c r="K722" s="27"/>
      <c r="L722" s="31" t="str">
        <f t="shared" si="88"/>
        <v/>
      </c>
      <c r="M722" s="31" t="str">
        <f t="shared" si="89"/>
        <v/>
      </c>
      <c r="N722" s="31" t="str">
        <f t="shared" si="90"/>
        <v/>
      </c>
      <c r="O722" s="32" t="str">
        <f>IF(AND(A722="",B722=""), "",IF(I722&gt;0, I722+LOOKUP(N722,'Adjustment Factors'!$B$7:$B$25,'Adjustment Factors'!$C$7:$C$25),IF(OR(C722="B", C722= "S"), 'Adjustment Factors'!$C$28,IF(C722="H", 'Adjustment Factors'!$C$29,"Sex Req'd"))))</f>
        <v/>
      </c>
      <c r="P722" s="31" t="str">
        <f t="shared" si="91"/>
        <v/>
      </c>
      <c r="Q722" s="32" t="str">
        <f>IF(OR(AND(A722="",B722=""),C722="",J722="" ), "",ROUND((((J722-(IF(I722&gt;0, I722,IF(OR(C722="B", C722= "S"), 'Adjustment Factors'!$C$28,IF(C722="H", 'Adjustment Factors'!$C$29,"Sex Req'd")))))/L722)*205)+IF(I722&gt;0, I722,IF(OR(C722="B", C722= "S"), 'Adjustment Factors'!$C$28,IF(C722="H", 'Adjustment Factors'!$C$29,"Sex Req'd")))+IF(OR(C722="B",C722="S"),LOOKUP(N722,'Adjustment Factors'!$B$7:$B$25,'Adjustment Factors'!$D$7:$D$25),IF(C722="H",LOOKUP(N722,'Adjustment Factors'!$B$7:$B$25,'Adjustment Factors'!$E$7:$E$25),"")),0))</f>
        <v/>
      </c>
      <c r="R722" s="31" t="str">
        <f t="shared" si="92"/>
        <v/>
      </c>
      <c r="S722" s="32" t="str">
        <f t="shared" si="87"/>
        <v/>
      </c>
      <c r="T722" s="31" t="str">
        <f t="shared" si="93"/>
        <v/>
      </c>
    </row>
    <row r="723" spans="1:20" x14ac:dyDescent="0.25">
      <c r="A723" s="27"/>
      <c r="B723" s="28"/>
      <c r="C723" s="28"/>
      <c r="D723" s="29"/>
      <c r="E723" s="30"/>
      <c r="F723" s="30"/>
      <c r="G723" s="29"/>
      <c r="H723" s="27"/>
      <c r="I723" s="27"/>
      <c r="J723" s="27"/>
      <c r="K723" s="27"/>
      <c r="L723" s="31" t="str">
        <f t="shared" si="88"/>
        <v/>
      </c>
      <c r="M723" s="31" t="str">
        <f t="shared" si="89"/>
        <v/>
      </c>
      <c r="N723" s="31" t="str">
        <f t="shared" si="90"/>
        <v/>
      </c>
      <c r="O723" s="32" t="str">
        <f>IF(AND(A723="",B723=""), "",IF(I723&gt;0, I723+LOOKUP(N723,'Adjustment Factors'!$B$7:$B$25,'Adjustment Factors'!$C$7:$C$25),IF(OR(C723="B", C723= "S"), 'Adjustment Factors'!$C$28,IF(C723="H", 'Adjustment Factors'!$C$29,"Sex Req'd"))))</f>
        <v/>
      </c>
      <c r="P723" s="31" t="str">
        <f t="shared" si="91"/>
        <v/>
      </c>
      <c r="Q723" s="32" t="str">
        <f>IF(OR(AND(A723="",B723=""),C723="",J723="" ), "",ROUND((((J723-(IF(I723&gt;0, I723,IF(OR(C723="B", C723= "S"), 'Adjustment Factors'!$C$28,IF(C723="H", 'Adjustment Factors'!$C$29,"Sex Req'd")))))/L723)*205)+IF(I723&gt;0, I723,IF(OR(C723="B", C723= "S"), 'Adjustment Factors'!$C$28,IF(C723="H", 'Adjustment Factors'!$C$29,"Sex Req'd")))+IF(OR(C723="B",C723="S"),LOOKUP(N723,'Adjustment Factors'!$B$7:$B$25,'Adjustment Factors'!$D$7:$D$25),IF(C723="H",LOOKUP(N723,'Adjustment Factors'!$B$7:$B$25,'Adjustment Factors'!$E$7:$E$25),"")),0))</f>
        <v/>
      </c>
      <c r="R723" s="31" t="str">
        <f t="shared" si="92"/>
        <v/>
      </c>
      <c r="S723" s="32" t="str">
        <f t="shared" si="87"/>
        <v/>
      </c>
      <c r="T723" s="31" t="str">
        <f t="shared" si="93"/>
        <v/>
      </c>
    </row>
    <row r="724" spans="1:20" x14ac:dyDescent="0.25">
      <c r="A724" s="27"/>
      <c r="B724" s="28"/>
      <c r="C724" s="28"/>
      <c r="D724" s="29"/>
      <c r="E724" s="30"/>
      <c r="F724" s="30"/>
      <c r="G724" s="29"/>
      <c r="H724" s="27"/>
      <c r="I724" s="27"/>
      <c r="J724" s="27"/>
      <c r="K724" s="27"/>
      <c r="L724" s="31" t="str">
        <f t="shared" si="88"/>
        <v/>
      </c>
      <c r="M724" s="31" t="str">
        <f t="shared" si="89"/>
        <v/>
      </c>
      <c r="N724" s="31" t="str">
        <f t="shared" si="90"/>
        <v/>
      </c>
      <c r="O724" s="32" t="str">
        <f>IF(AND(A724="",B724=""), "",IF(I724&gt;0, I724+LOOKUP(N724,'Adjustment Factors'!$B$7:$B$25,'Adjustment Factors'!$C$7:$C$25),IF(OR(C724="B", C724= "S"), 'Adjustment Factors'!$C$28,IF(C724="H", 'Adjustment Factors'!$C$29,"Sex Req'd"))))</f>
        <v/>
      </c>
      <c r="P724" s="31" t="str">
        <f t="shared" si="91"/>
        <v/>
      </c>
      <c r="Q724" s="32" t="str">
        <f>IF(OR(AND(A724="",B724=""),C724="",J724="" ), "",ROUND((((J724-(IF(I724&gt;0, I724,IF(OR(C724="B", C724= "S"), 'Adjustment Factors'!$C$28,IF(C724="H", 'Adjustment Factors'!$C$29,"Sex Req'd")))))/L724)*205)+IF(I724&gt;0, I724,IF(OR(C724="B", C724= "S"), 'Adjustment Factors'!$C$28,IF(C724="H", 'Adjustment Factors'!$C$29,"Sex Req'd")))+IF(OR(C724="B",C724="S"),LOOKUP(N724,'Adjustment Factors'!$B$7:$B$25,'Adjustment Factors'!$D$7:$D$25),IF(C724="H",LOOKUP(N724,'Adjustment Factors'!$B$7:$B$25,'Adjustment Factors'!$E$7:$E$25),"")),0))</f>
        <v/>
      </c>
      <c r="R724" s="31" t="str">
        <f t="shared" si="92"/>
        <v/>
      </c>
      <c r="S724" s="32" t="str">
        <f t="shared" si="87"/>
        <v/>
      </c>
      <c r="T724" s="31" t="str">
        <f t="shared" si="93"/>
        <v/>
      </c>
    </row>
    <row r="725" spans="1:20" x14ac:dyDescent="0.25">
      <c r="A725" s="27"/>
      <c r="B725" s="28"/>
      <c r="C725" s="28"/>
      <c r="D725" s="29"/>
      <c r="E725" s="30"/>
      <c r="F725" s="30"/>
      <c r="G725" s="29"/>
      <c r="H725" s="27"/>
      <c r="I725" s="27"/>
      <c r="J725" s="27"/>
      <c r="K725" s="27"/>
      <c r="L725" s="31" t="str">
        <f t="shared" si="88"/>
        <v/>
      </c>
      <c r="M725" s="31" t="str">
        <f t="shared" si="89"/>
        <v/>
      </c>
      <c r="N725" s="31" t="str">
        <f t="shared" si="90"/>
        <v/>
      </c>
      <c r="O725" s="32" t="str">
        <f>IF(AND(A725="",B725=""), "",IF(I725&gt;0, I725+LOOKUP(N725,'Adjustment Factors'!$B$7:$B$25,'Adjustment Factors'!$C$7:$C$25),IF(OR(C725="B", C725= "S"), 'Adjustment Factors'!$C$28,IF(C725="H", 'Adjustment Factors'!$C$29,"Sex Req'd"))))</f>
        <v/>
      </c>
      <c r="P725" s="31" t="str">
        <f t="shared" si="91"/>
        <v/>
      </c>
      <c r="Q725" s="32" t="str">
        <f>IF(OR(AND(A725="",B725=""),C725="",J725="" ), "",ROUND((((J725-(IF(I725&gt;0, I725,IF(OR(C725="B", C725= "S"), 'Adjustment Factors'!$C$28,IF(C725="H", 'Adjustment Factors'!$C$29,"Sex Req'd")))))/L725)*205)+IF(I725&gt;0, I725,IF(OR(C725="B", C725= "S"), 'Adjustment Factors'!$C$28,IF(C725="H", 'Adjustment Factors'!$C$29,"Sex Req'd")))+IF(OR(C725="B",C725="S"),LOOKUP(N725,'Adjustment Factors'!$B$7:$B$25,'Adjustment Factors'!$D$7:$D$25),IF(C725="H",LOOKUP(N725,'Adjustment Factors'!$B$7:$B$25,'Adjustment Factors'!$E$7:$E$25),"")),0))</f>
        <v/>
      </c>
      <c r="R725" s="31" t="str">
        <f t="shared" si="92"/>
        <v/>
      </c>
      <c r="S725" s="32" t="str">
        <f t="shared" si="87"/>
        <v/>
      </c>
      <c r="T725" s="31" t="str">
        <f t="shared" si="93"/>
        <v/>
      </c>
    </row>
    <row r="726" spans="1:20" x14ac:dyDescent="0.25">
      <c r="A726" s="27"/>
      <c r="B726" s="28"/>
      <c r="C726" s="28"/>
      <c r="D726" s="29"/>
      <c r="E726" s="30"/>
      <c r="F726" s="30"/>
      <c r="G726" s="29"/>
      <c r="H726" s="27"/>
      <c r="I726" s="27"/>
      <c r="J726" s="27"/>
      <c r="K726" s="27"/>
      <c r="L726" s="31" t="str">
        <f t="shared" si="88"/>
        <v/>
      </c>
      <c r="M726" s="31" t="str">
        <f t="shared" si="89"/>
        <v/>
      </c>
      <c r="N726" s="31" t="str">
        <f t="shared" si="90"/>
        <v/>
      </c>
      <c r="O726" s="32" t="str">
        <f>IF(AND(A726="",B726=""), "",IF(I726&gt;0, I726+LOOKUP(N726,'Adjustment Factors'!$B$7:$B$25,'Adjustment Factors'!$C$7:$C$25),IF(OR(C726="B", C726= "S"), 'Adjustment Factors'!$C$28,IF(C726="H", 'Adjustment Factors'!$C$29,"Sex Req'd"))))</f>
        <v/>
      </c>
      <c r="P726" s="31" t="str">
        <f t="shared" si="91"/>
        <v/>
      </c>
      <c r="Q726" s="32" t="str">
        <f>IF(OR(AND(A726="",B726=""),C726="",J726="" ), "",ROUND((((J726-(IF(I726&gt;0, I726,IF(OR(C726="B", C726= "S"), 'Adjustment Factors'!$C$28,IF(C726="H", 'Adjustment Factors'!$C$29,"Sex Req'd")))))/L726)*205)+IF(I726&gt;0, I726,IF(OR(C726="B", C726= "S"), 'Adjustment Factors'!$C$28,IF(C726="H", 'Adjustment Factors'!$C$29,"Sex Req'd")))+IF(OR(C726="B",C726="S"),LOOKUP(N726,'Adjustment Factors'!$B$7:$B$25,'Adjustment Factors'!$D$7:$D$25),IF(C726="H",LOOKUP(N726,'Adjustment Factors'!$B$7:$B$25,'Adjustment Factors'!$E$7:$E$25),"")),0))</f>
        <v/>
      </c>
      <c r="R726" s="31" t="str">
        <f t="shared" si="92"/>
        <v/>
      </c>
      <c r="S726" s="32" t="str">
        <f t="shared" si="87"/>
        <v/>
      </c>
      <c r="T726" s="31" t="str">
        <f t="shared" si="93"/>
        <v/>
      </c>
    </row>
    <row r="727" spans="1:20" x14ac:dyDescent="0.25">
      <c r="A727" s="27"/>
      <c r="B727" s="28"/>
      <c r="C727" s="28"/>
      <c r="D727" s="29"/>
      <c r="E727" s="30"/>
      <c r="F727" s="30"/>
      <c r="G727" s="29"/>
      <c r="H727" s="27"/>
      <c r="I727" s="27"/>
      <c r="J727" s="27"/>
      <c r="K727" s="27"/>
      <c r="L727" s="31" t="str">
        <f t="shared" si="88"/>
        <v/>
      </c>
      <c r="M727" s="31" t="str">
        <f t="shared" si="89"/>
        <v/>
      </c>
      <c r="N727" s="31" t="str">
        <f t="shared" si="90"/>
        <v/>
      </c>
      <c r="O727" s="32" t="str">
        <f>IF(AND(A727="",B727=""), "",IF(I727&gt;0, I727+LOOKUP(N727,'Adjustment Factors'!$B$7:$B$25,'Adjustment Factors'!$C$7:$C$25),IF(OR(C727="B", C727= "S"), 'Adjustment Factors'!$C$28,IF(C727="H", 'Adjustment Factors'!$C$29,"Sex Req'd"))))</f>
        <v/>
      </c>
      <c r="P727" s="31" t="str">
        <f t="shared" si="91"/>
        <v/>
      </c>
      <c r="Q727" s="32" t="str">
        <f>IF(OR(AND(A727="",B727=""),C727="",J727="" ), "",ROUND((((J727-(IF(I727&gt;0, I727,IF(OR(C727="B", C727= "S"), 'Adjustment Factors'!$C$28,IF(C727="H", 'Adjustment Factors'!$C$29,"Sex Req'd")))))/L727)*205)+IF(I727&gt;0, I727,IF(OR(C727="B", C727= "S"), 'Adjustment Factors'!$C$28,IF(C727="H", 'Adjustment Factors'!$C$29,"Sex Req'd")))+IF(OR(C727="B",C727="S"),LOOKUP(N727,'Adjustment Factors'!$B$7:$B$25,'Adjustment Factors'!$D$7:$D$25),IF(C727="H",LOOKUP(N727,'Adjustment Factors'!$B$7:$B$25,'Adjustment Factors'!$E$7:$E$25),"")),0))</f>
        <v/>
      </c>
      <c r="R727" s="31" t="str">
        <f t="shared" si="92"/>
        <v/>
      </c>
      <c r="S727" s="32" t="str">
        <f t="shared" ref="S727:S790" si="94">IF(OR(AND(A727="",B727=""),C727="",J727="", K727="" ), "",ROUND(((K727-J727)/($D$9-$D$8))*160+Q727,0))</f>
        <v/>
      </c>
      <c r="T727" s="31" t="str">
        <f t="shared" si="93"/>
        <v/>
      </c>
    </row>
    <row r="728" spans="1:20" x14ac:dyDescent="0.25">
      <c r="A728" s="27"/>
      <c r="B728" s="28"/>
      <c r="C728" s="28"/>
      <c r="D728" s="29"/>
      <c r="E728" s="30"/>
      <c r="F728" s="30"/>
      <c r="G728" s="29"/>
      <c r="H728" s="27"/>
      <c r="I728" s="27"/>
      <c r="J728" s="27"/>
      <c r="K728" s="27"/>
      <c r="L728" s="31" t="str">
        <f t="shared" si="88"/>
        <v/>
      </c>
      <c r="M728" s="31" t="str">
        <f t="shared" si="89"/>
        <v/>
      </c>
      <c r="N728" s="31" t="str">
        <f t="shared" si="90"/>
        <v/>
      </c>
      <c r="O728" s="32" t="str">
        <f>IF(AND(A728="",B728=""), "",IF(I728&gt;0, I728+LOOKUP(N728,'Adjustment Factors'!$B$7:$B$25,'Adjustment Factors'!$C$7:$C$25),IF(OR(C728="B", C728= "S"), 'Adjustment Factors'!$C$28,IF(C728="H", 'Adjustment Factors'!$C$29,"Sex Req'd"))))</f>
        <v/>
      </c>
      <c r="P728" s="31" t="str">
        <f t="shared" si="91"/>
        <v/>
      </c>
      <c r="Q728" s="32" t="str">
        <f>IF(OR(AND(A728="",B728=""),C728="",J728="" ), "",ROUND((((J728-(IF(I728&gt;0, I728,IF(OR(C728="B", C728= "S"), 'Adjustment Factors'!$C$28,IF(C728="H", 'Adjustment Factors'!$C$29,"Sex Req'd")))))/L728)*205)+IF(I728&gt;0, I728,IF(OR(C728="B", C728= "S"), 'Adjustment Factors'!$C$28,IF(C728="H", 'Adjustment Factors'!$C$29,"Sex Req'd")))+IF(OR(C728="B",C728="S"),LOOKUP(N728,'Adjustment Factors'!$B$7:$B$25,'Adjustment Factors'!$D$7:$D$25),IF(C728="H",LOOKUP(N728,'Adjustment Factors'!$B$7:$B$25,'Adjustment Factors'!$E$7:$E$25),"")),0))</f>
        <v/>
      </c>
      <c r="R728" s="31" t="str">
        <f t="shared" si="92"/>
        <v/>
      </c>
      <c r="S728" s="32" t="str">
        <f t="shared" si="94"/>
        <v/>
      </c>
      <c r="T728" s="31" t="str">
        <f t="shared" si="93"/>
        <v/>
      </c>
    </row>
    <row r="729" spans="1:20" x14ac:dyDescent="0.25">
      <c r="A729" s="27"/>
      <c r="B729" s="28"/>
      <c r="C729" s="28"/>
      <c r="D729" s="29"/>
      <c r="E729" s="30"/>
      <c r="F729" s="30"/>
      <c r="G729" s="29"/>
      <c r="H729" s="27"/>
      <c r="I729" s="27"/>
      <c r="J729" s="27"/>
      <c r="K729" s="27"/>
      <c r="L729" s="31" t="str">
        <f t="shared" si="88"/>
        <v/>
      </c>
      <c r="M729" s="31" t="str">
        <f t="shared" si="89"/>
        <v/>
      </c>
      <c r="N729" s="31" t="str">
        <f t="shared" si="90"/>
        <v/>
      </c>
      <c r="O729" s="32" t="str">
        <f>IF(AND(A729="",B729=""), "",IF(I729&gt;0, I729+LOOKUP(N729,'Adjustment Factors'!$B$7:$B$25,'Adjustment Factors'!$C$7:$C$25),IF(OR(C729="B", C729= "S"), 'Adjustment Factors'!$C$28,IF(C729="H", 'Adjustment Factors'!$C$29,"Sex Req'd"))))</f>
        <v/>
      </c>
      <c r="P729" s="31" t="str">
        <f t="shared" si="91"/>
        <v/>
      </c>
      <c r="Q729" s="32" t="str">
        <f>IF(OR(AND(A729="",B729=""),C729="",J729="" ), "",ROUND((((J729-(IF(I729&gt;0, I729,IF(OR(C729="B", C729= "S"), 'Adjustment Factors'!$C$28,IF(C729="H", 'Adjustment Factors'!$C$29,"Sex Req'd")))))/L729)*205)+IF(I729&gt;0, I729,IF(OR(C729="B", C729= "S"), 'Adjustment Factors'!$C$28,IF(C729="H", 'Adjustment Factors'!$C$29,"Sex Req'd")))+IF(OR(C729="B",C729="S"),LOOKUP(N729,'Adjustment Factors'!$B$7:$B$25,'Adjustment Factors'!$D$7:$D$25),IF(C729="H",LOOKUP(N729,'Adjustment Factors'!$B$7:$B$25,'Adjustment Factors'!$E$7:$E$25),"")),0))</f>
        <v/>
      </c>
      <c r="R729" s="31" t="str">
        <f t="shared" si="92"/>
        <v/>
      </c>
      <c r="S729" s="32" t="str">
        <f t="shared" si="94"/>
        <v/>
      </c>
      <c r="T729" s="31" t="str">
        <f t="shared" si="93"/>
        <v/>
      </c>
    </row>
    <row r="730" spans="1:20" x14ac:dyDescent="0.25">
      <c r="A730" s="27"/>
      <c r="B730" s="28"/>
      <c r="C730" s="28"/>
      <c r="D730" s="29"/>
      <c r="E730" s="30"/>
      <c r="F730" s="30"/>
      <c r="G730" s="29"/>
      <c r="H730" s="27"/>
      <c r="I730" s="27"/>
      <c r="J730" s="27"/>
      <c r="K730" s="27"/>
      <c r="L730" s="31" t="str">
        <f t="shared" si="88"/>
        <v/>
      </c>
      <c r="M730" s="31" t="str">
        <f t="shared" si="89"/>
        <v/>
      </c>
      <c r="N730" s="31" t="str">
        <f t="shared" si="90"/>
        <v/>
      </c>
      <c r="O730" s="32" t="str">
        <f>IF(AND(A730="",B730=""), "",IF(I730&gt;0, I730+LOOKUP(N730,'Adjustment Factors'!$B$7:$B$25,'Adjustment Factors'!$C$7:$C$25),IF(OR(C730="B", C730= "S"), 'Adjustment Factors'!$C$28,IF(C730="H", 'Adjustment Factors'!$C$29,"Sex Req'd"))))</f>
        <v/>
      </c>
      <c r="P730" s="31" t="str">
        <f t="shared" si="91"/>
        <v/>
      </c>
      <c r="Q730" s="32" t="str">
        <f>IF(OR(AND(A730="",B730=""),C730="",J730="" ), "",ROUND((((J730-(IF(I730&gt;0, I730,IF(OR(C730="B", C730= "S"), 'Adjustment Factors'!$C$28,IF(C730="H", 'Adjustment Factors'!$C$29,"Sex Req'd")))))/L730)*205)+IF(I730&gt;0, I730,IF(OR(C730="B", C730= "S"), 'Adjustment Factors'!$C$28,IF(C730="H", 'Adjustment Factors'!$C$29,"Sex Req'd")))+IF(OR(C730="B",C730="S"),LOOKUP(N730,'Adjustment Factors'!$B$7:$B$25,'Adjustment Factors'!$D$7:$D$25),IF(C730="H",LOOKUP(N730,'Adjustment Factors'!$B$7:$B$25,'Adjustment Factors'!$E$7:$E$25),"")),0))</f>
        <v/>
      </c>
      <c r="R730" s="31" t="str">
        <f t="shared" si="92"/>
        <v/>
      </c>
      <c r="S730" s="32" t="str">
        <f t="shared" si="94"/>
        <v/>
      </c>
      <c r="T730" s="31" t="str">
        <f t="shared" si="93"/>
        <v/>
      </c>
    </row>
    <row r="731" spans="1:20" x14ac:dyDescent="0.25">
      <c r="A731" s="27"/>
      <c r="B731" s="28"/>
      <c r="C731" s="28"/>
      <c r="D731" s="29"/>
      <c r="E731" s="30"/>
      <c r="F731" s="30"/>
      <c r="G731" s="29"/>
      <c r="H731" s="27"/>
      <c r="I731" s="27"/>
      <c r="J731" s="27"/>
      <c r="K731" s="27"/>
      <c r="L731" s="31" t="str">
        <f t="shared" si="88"/>
        <v/>
      </c>
      <c r="M731" s="31" t="str">
        <f t="shared" si="89"/>
        <v/>
      </c>
      <c r="N731" s="31" t="str">
        <f t="shared" si="90"/>
        <v/>
      </c>
      <c r="O731" s="32" t="str">
        <f>IF(AND(A731="",B731=""), "",IF(I731&gt;0, I731+LOOKUP(N731,'Adjustment Factors'!$B$7:$B$25,'Adjustment Factors'!$C$7:$C$25),IF(OR(C731="B", C731= "S"), 'Adjustment Factors'!$C$28,IF(C731="H", 'Adjustment Factors'!$C$29,"Sex Req'd"))))</f>
        <v/>
      </c>
      <c r="P731" s="31" t="str">
        <f t="shared" si="91"/>
        <v/>
      </c>
      <c r="Q731" s="32" t="str">
        <f>IF(OR(AND(A731="",B731=""),C731="",J731="" ), "",ROUND((((J731-(IF(I731&gt;0, I731,IF(OR(C731="B", C731= "S"), 'Adjustment Factors'!$C$28,IF(C731="H", 'Adjustment Factors'!$C$29,"Sex Req'd")))))/L731)*205)+IF(I731&gt;0, I731,IF(OR(C731="B", C731= "S"), 'Adjustment Factors'!$C$28,IF(C731="H", 'Adjustment Factors'!$C$29,"Sex Req'd")))+IF(OR(C731="B",C731="S"),LOOKUP(N731,'Adjustment Factors'!$B$7:$B$25,'Adjustment Factors'!$D$7:$D$25),IF(C731="H",LOOKUP(N731,'Adjustment Factors'!$B$7:$B$25,'Adjustment Factors'!$E$7:$E$25),"")),0))</f>
        <v/>
      </c>
      <c r="R731" s="31" t="str">
        <f t="shared" si="92"/>
        <v/>
      </c>
      <c r="S731" s="32" t="str">
        <f t="shared" si="94"/>
        <v/>
      </c>
      <c r="T731" s="31" t="str">
        <f t="shared" si="93"/>
        <v/>
      </c>
    </row>
    <row r="732" spans="1:20" x14ac:dyDescent="0.25">
      <c r="A732" s="27"/>
      <c r="B732" s="28"/>
      <c r="C732" s="28"/>
      <c r="D732" s="29"/>
      <c r="E732" s="30"/>
      <c r="F732" s="30"/>
      <c r="G732" s="29"/>
      <c r="H732" s="27"/>
      <c r="I732" s="27"/>
      <c r="J732" s="27"/>
      <c r="K732" s="27"/>
      <c r="L732" s="31" t="str">
        <f t="shared" si="88"/>
        <v/>
      </c>
      <c r="M732" s="31" t="str">
        <f t="shared" si="89"/>
        <v/>
      </c>
      <c r="N732" s="31" t="str">
        <f t="shared" si="90"/>
        <v/>
      </c>
      <c r="O732" s="32" t="str">
        <f>IF(AND(A732="",B732=""), "",IF(I732&gt;0, I732+LOOKUP(N732,'Adjustment Factors'!$B$7:$B$25,'Adjustment Factors'!$C$7:$C$25),IF(OR(C732="B", C732= "S"), 'Adjustment Factors'!$C$28,IF(C732="H", 'Adjustment Factors'!$C$29,"Sex Req'd"))))</f>
        <v/>
      </c>
      <c r="P732" s="31" t="str">
        <f t="shared" si="91"/>
        <v/>
      </c>
      <c r="Q732" s="32" t="str">
        <f>IF(OR(AND(A732="",B732=""),C732="",J732="" ), "",ROUND((((J732-(IF(I732&gt;0, I732,IF(OR(C732="B", C732= "S"), 'Adjustment Factors'!$C$28,IF(C732="H", 'Adjustment Factors'!$C$29,"Sex Req'd")))))/L732)*205)+IF(I732&gt;0, I732,IF(OR(C732="B", C732= "S"), 'Adjustment Factors'!$C$28,IF(C732="H", 'Adjustment Factors'!$C$29,"Sex Req'd")))+IF(OR(C732="B",C732="S"),LOOKUP(N732,'Adjustment Factors'!$B$7:$B$25,'Adjustment Factors'!$D$7:$D$25),IF(C732="H",LOOKUP(N732,'Adjustment Factors'!$B$7:$B$25,'Adjustment Factors'!$E$7:$E$25),"")),0))</f>
        <v/>
      </c>
      <c r="R732" s="31" t="str">
        <f t="shared" si="92"/>
        <v/>
      </c>
      <c r="S732" s="32" t="str">
        <f t="shared" si="94"/>
        <v/>
      </c>
      <c r="T732" s="31" t="str">
        <f t="shared" si="93"/>
        <v/>
      </c>
    </row>
    <row r="733" spans="1:20" x14ac:dyDescent="0.25">
      <c r="A733" s="27"/>
      <c r="B733" s="28"/>
      <c r="C733" s="28"/>
      <c r="D733" s="29"/>
      <c r="E733" s="30"/>
      <c r="F733" s="30"/>
      <c r="G733" s="29"/>
      <c r="H733" s="27"/>
      <c r="I733" s="27"/>
      <c r="J733" s="27"/>
      <c r="K733" s="27"/>
      <c r="L733" s="31" t="str">
        <f t="shared" si="88"/>
        <v/>
      </c>
      <c r="M733" s="31" t="str">
        <f t="shared" si="89"/>
        <v/>
      </c>
      <c r="N733" s="31" t="str">
        <f t="shared" si="90"/>
        <v/>
      </c>
      <c r="O733" s="32" t="str">
        <f>IF(AND(A733="",B733=""), "",IF(I733&gt;0, I733+LOOKUP(N733,'Adjustment Factors'!$B$7:$B$25,'Adjustment Factors'!$C$7:$C$25),IF(OR(C733="B", C733= "S"), 'Adjustment Factors'!$C$28,IF(C733="H", 'Adjustment Factors'!$C$29,"Sex Req'd"))))</f>
        <v/>
      </c>
      <c r="P733" s="31" t="str">
        <f t="shared" si="91"/>
        <v/>
      </c>
      <c r="Q733" s="32" t="str">
        <f>IF(OR(AND(A733="",B733=""),C733="",J733="" ), "",ROUND((((J733-(IF(I733&gt;0, I733,IF(OR(C733="B", C733= "S"), 'Adjustment Factors'!$C$28,IF(C733="H", 'Adjustment Factors'!$C$29,"Sex Req'd")))))/L733)*205)+IF(I733&gt;0, I733,IF(OR(C733="B", C733= "S"), 'Adjustment Factors'!$C$28,IF(C733="H", 'Adjustment Factors'!$C$29,"Sex Req'd")))+IF(OR(C733="B",C733="S"),LOOKUP(N733,'Adjustment Factors'!$B$7:$B$25,'Adjustment Factors'!$D$7:$D$25),IF(C733="H",LOOKUP(N733,'Adjustment Factors'!$B$7:$B$25,'Adjustment Factors'!$E$7:$E$25),"")),0))</f>
        <v/>
      </c>
      <c r="R733" s="31" t="str">
        <f t="shared" si="92"/>
        <v/>
      </c>
      <c r="S733" s="32" t="str">
        <f t="shared" si="94"/>
        <v/>
      </c>
      <c r="T733" s="31" t="str">
        <f t="shared" si="93"/>
        <v/>
      </c>
    </row>
    <row r="734" spans="1:20" x14ac:dyDescent="0.25">
      <c r="A734" s="27"/>
      <c r="B734" s="28"/>
      <c r="C734" s="28"/>
      <c r="D734" s="29"/>
      <c r="E734" s="30"/>
      <c r="F734" s="30"/>
      <c r="G734" s="29"/>
      <c r="H734" s="27"/>
      <c r="I734" s="27"/>
      <c r="J734" s="27"/>
      <c r="K734" s="27"/>
      <c r="L734" s="31" t="str">
        <f t="shared" si="88"/>
        <v/>
      </c>
      <c r="M734" s="31" t="str">
        <f t="shared" si="89"/>
        <v/>
      </c>
      <c r="N734" s="31" t="str">
        <f t="shared" si="90"/>
        <v/>
      </c>
      <c r="O734" s="32" t="str">
        <f>IF(AND(A734="",B734=""), "",IF(I734&gt;0, I734+LOOKUP(N734,'Adjustment Factors'!$B$7:$B$25,'Adjustment Factors'!$C$7:$C$25),IF(OR(C734="B", C734= "S"), 'Adjustment Factors'!$C$28,IF(C734="H", 'Adjustment Factors'!$C$29,"Sex Req'd"))))</f>
        <v/>
      </c>
      <c r="P734" s="31" t="str">
        <f t="shared" si="91"/>
        <v/>
      </c>
      <c r="Q734" s="32" t="str">
        <f>IF(OR(AND(A734="",B734=""),C734="",J734="" ), "",ROUND((((J734-(IF(I734&gt;0, I734,IF(OR(C734="B", C734= "S"), 'Adjustment Factors'!$C$28,IF(C734="H", 'Adjustment Factors'!$C$29,"Sex Req'd")))))/L734)*205)+IF(I734&gt;0, I734,IF(OR(C734="B", C734= "S"), 'Adjustment Factors'!$C$28,IF(C734="H", 'Adjustment Factors'!$C$29,"Sex Req'd")))+IF(OR(C734="B",C734="S"),LOOKUP(N734,'Adjustment Factors'!$B$7:$B$25,'Adjustment Factors'!$D$7:$D$25),IF(C734="H",LOOKUP(N734,'Adjustment Factors'!$B$7:$B$25,'Adjustment Factors'!$E$7:$E$25),"")),0))</f>
        <v/>
      </c>
      <c r="R734" s="31" t="str">
        <f t="shared" si="92"/>
        <v/>
      </c>
      <c r="S734" s="32" t="str">
        <f t="shared" si="94"/>
        <v/>
      </c>
      <c r="T734" s="31" t="str">
        <f t="shared" si="93"/>
        <v/>
      </c>
    </row>
    <row r="735" spans="1:20" x14ac:dyDescent="0.25">
      <c r="A735" s="27"/>
      <c r="B735" s="28"/>
      <c r="C735" s="28"/>
      <c r="D735" s="29"/>
      <c r="E735" s="30"/>
      <c r="F735" s="30"/>
      <c r="G735" s="29"/>
      <c r="H735" s="27"/>
      <c r="I735" s="27"/>
      <c r="J735" s="27"/>
      <c r="K735" s="27"/>
      <c r="L735" s="31" t="str">
        <f t="shared" si="88"/>
        <v/>
      </c>
      <c r="M735" s="31" t="str">
        <f t="shared" si="89"/>
        <v/>
      </c>
      <c r="N735" s="31" t="str">
        <f t="shared" si="90"/>
        <v/>
      </c>
      <c r="O735" s="32" t="str">
        <f>IF(AND(A735="",B735=""), "",IF(I735&gt;0, I735+LOOKUP(N735,'Adjustment Factors'!$B$7:$B$25,'Adjustment Factors'!$C$7:$C$25),IF(OR(C735="B", C735= "S"), 'Adjustment Factors'!$C$28,IF(C735="H", 'Adjustment Factors'!$C$29,"Sex Req'd"))))</f>
        <v/>
      </c>
      <c r="P735" s="31" t="str">
        <f t="shared" si="91"/>
        <v/>
      </c>
      <c r="Q735" s="32" t="str">
        <f>IF(OR(AND(A735="",B735=""),C735="",J735="" ), "",ROUND((((J735-(IF(I735&gt;0, I735,IF(OR(C735="B", C735= "S"), 'Adjustment Factors'!$C$28,IF(C735="H", 'Adjustment Factors'!$C$29,"Sex Req'd")))))/L735)*205)+IF(I735&gt;0, I735,IF(OR(C735="B", C735= "S"), 'Adjustment Factors'!$C$28,IF(C735="H", 'Adjustment Factors'!$C$29,"Sex Req'd")))+IF(OR(C735="B",C735="S"),LOOKUP(N735,'Adjustment Factors'!$B$7:$B$25,'Adjustment Factors'!$D$7:$D$25),IF(C735="H",LOOKUP(N735,'Adjustment Factors'!$B$7:$B$25,'Adjustment Factors'!$E$7:$E$25),"")),0))</f>
        <v/>
      </c>
      <c r="R735" s="31" t="str">
        <f t="shared" si="92"/>
        <v/>
      </c>
      <c r="S735" s="32" t="str">
        <f t="shared" si="94"/>
        <v/>
      </c>
      <c r="T735" s="31" t="str">
        <f t="shared" si="93"/>
        <v/>
      </c>
    </row>
    <row r="736" spans="1:20" x14ac:dyDescent="0.25">
      <c r="A736" s="27"/>
      <c r="B736" s="28"/>
      <c r="C736" s="28"/>
      <c r="D736" s="29"/>
      <c r="E736" s="30"/>
      <c r="F736" s="30"/>
      <c r="G736" s="29"/>
      <c r="H736" s="27"/>
      <c r="I736" s="27"/>
      <c r="J736" s="27"/>
      <c r="K736" s="27"/>
      <c r="L736" s="31" t="str">
        <f t="shared" si="88"/>
        <v/>
      </c>
      <c r="M736" s="31" t="str">
        <f t="shared" si="89"/>
        <v/>
      </c>
      <c r="N736" s="31" t="str">
        <f t="shared" si="90"/>
        <v/>
      </c>
      <c r="O736" s="32" t="str">
        <f>IF(AND(A736="",B736=""), "",IF(I736&gt;0, I736+LOOKUP(N736,'Adjustment Factors'!$B$7:$B$25,'Adjustment Factors'!$C$7:$C$25),IF(OR(C736="B", C736= "S"), 'Adjustment Factors'!$C$28,IF(C736="H", 'Adjustment Factors'!$C$29,"Sex Req'd"))))</f>
        <v/>
      </c>
      <c r="P736" s="31" t="str">
        <f t="shared" si="91"/>
        <v/>
      </c>
      <c r="Q736" s="32" t="str">
        <f>IF(OR(AND(A736="",B736=""),C736="",J736="" ), "",ROUND((((J736-(IF(I736&gt;0, I736,IF(OR(C736="B", C736= "S"), 'Adjustment Factors'!$C$28,IF(C736="H", 'Adjustment Factors'!$C$29,"Sex Req'd")))))/L736)*205)+IF(I736&gt;0, I736,IF(OR(C736="B", C736= "S"), 'Adjustment Factors'!$C$28,IF(C736="H", 'Adjustment Factors'!$C$29,"Sex Req'd")))+IF(OR(C736="B",C736="S"),LOOKUP(N736,'Adjustment Factors'!$B$7:$B$25,'Adjustment Factors'!$D$7:$D$25),IF(C736="H",LOOKUP(N736,'Adjustment Factors'!$B$7:$B$25,'Adjustment Factors'!$E$7:$E$25),"")),0))</f>
        <v/>
      </c>
      <c r="R736" s="31" t="str">
        <f t="shared" si="92"/>
        <v/>
      </c>
      <c r="S736" s="32" t="str">
        <f t="shared" si="94"/>
        <v/>
      </c>
      <c r="T736" s="31" t="str">
        <f t="shared" si="93"/>
        <v/>
      </c>
    </row>
    <row r="737" spans="1:20" x14ac:dyDescent="0.25">
      <c r="A737" s="27"/>
      <c r="B737" s="28"/>
      <c r="C737" s="28"/>
      <c r="D737" s="29"/>
      <c r="E737" s="30"/>
      <c r="F737" s="30"/>
      <c r="G737" s="29"/>
      <c r="H737" s="27"/>
      <c r="I737" s="27"/>
      <c r="J737" s="27"/>
      <c r="K737" s="27"/>
      <c r="L737" s="31" t="str">
        <f t="shared" si="88"/>
        <v/>
      </c>
      <c r="M737" s="31" t="str">
        <f t="shared" si="89"/>
        <v/>
      </c>
      <c r="N737" s="31" t="str">
        <f t="shared" si="90"/>
        <v/>
      </c>
      <c r="O737" s="32" t="str">
        <f>IF(AND(A737="",B737=""), "",IF(I737&gt;0, I737+LOOKUP(N737,'Adjustment Factors'!$B$7:$B$25,'Adjustment Factors'!$C$7:$C$25),IF(OR(C737="B", C737= "S"), 'Adjustment Factors'!$C$28,IF(C737="H", 'Adjustment Factors'!$C$29,"Sex Req'd"))))</f>
        <v/>
      </c>
      <c r="P737" s="31" t="str">
        <f t="shared" si="91"/>
        <v/>
      </c>
      <c r="Q737" s="32" t="str">
        <f>IF(OR(AND(A737="",B737=""),C737="",J737="" ), "",ROUND((((J737-(IF(I737&gt;0, I737,IF(OR(C737="B", C737= "S"), 'Adjustment Factors'!$C$28,IF(C737="H", 'Adjustment Factors'!$C$29,"Sex Req'd")))))/L737)*205)+IF(I737&gt;0, I737,IF(OR(C737="B", C737= "S"), 'Adjustment Factors'!$C$28,IF(C737="H", 'Adjustment Factors'!$C$29,"Sex Req'd")))+IF(OR(C737="B",C737="S"),LOOKUP(N737,'Adjustment Factors'!$B$7:$B$25,'Adjustment Factors'!$D$7:$D$25),IF(C737="H",LOOKUP(N737,'Adjustment Factors'!$B$7:$B$25,'Adjustment Factors'!$E$7:$E$25),"")),0))</f>
        <v/>
      </c>
      <c r="R737" s="31" t="str">
        <f t="shared" si="92"/>
        <v/>
      </c>
      <c r="S737" s="32" t="str">
        <f t="shared" si="94"/>
        <v/>
      </c>
      <c r="T737" s="31" t="str">
        <f t="shared" si="93"/>
        <v/>
      </c>
    </row>
    <row r="738" spans="1:20" x14ac:dyDescent="0.25">
      <c r="A738" s="27"/>
      <c r="B738" s="28"/>
      <c r="C738" s="28"/>
      <c r="D738" s="29"/>
      <c r="E738" s="30"/>
      <c r="F738" s="30"/>
      <c r="G738" s="29"/>
      <c r="H738" s="27"/>
      <c r="I738" s="27"/>
      <c r="J738" s="27"/>
      <c r="K738" s="27"/>
      <c r="L738" s="31" t="str">
        <f t="shared" si="88"/>
        <v/>
      </c>
      <c r="M738" s="31" t="str">
        <f t="shared" si="89"/>
        <v/>
      </c>
      <c r="N738" s="31" t="str">
        <f t="shared" si="90"/>
        <v/>
      </c>
      <c r="O738" s="32" t="str">
        <f>IF(AND(A738="",B738=""), "",IF(I738&gt;0, I738+LOOKUP(N738,'Adjustment Factors'!$B$7:$B$25,'Adjustment Factors'!$C$7:$C$25),IF(OR(C738="B", C738= "S"), 'Adjustment Factors'!$C$28,IF(C738="H", 'Adjustment Factors'!$C$29,"Sex Req'd"))))</f>
        <v/>
      </c>
      <c r="P738" s="31" t="str">
        <f t="shared" si="91"/>
        <v/>
      </c>
      <c r="Q738" s="32" t="str">
        <f>IF(OR(AND(A738="",B738=""),C738="",J738="" ), "",ROUND((((J738-(IF(I738&gt;0, I738,IF(OR(C738="B", C738= "S"), 'Adjustment Factors'!$C$28,IF(C738="H", 'Adjustment Factors'!$C$29,"Sex Req'd")))))/L738)*205)+IF(I738&gt;0, I738,IF(OR(C738="B", C738= "S"), 'Adjustment Factors'!$C$28,IF(C738="H", 'Adjustment Factors'!$C$29,"Sex Req'd")))+IF(OR(C738="B",C738="S"),LOOKUP(N738,'Adjustment Factors'!$B$7:$B$25,'Adjustment Factors'!$D$7:$D$25),IF(C738="H",LOOKUP(N738,'Adjustment Factors'!$B$7:$B$25,'Adjustment Factors'!$E$7:$E$25),"")),0))</f>
        <v/>
      </c>
      <c r="R738" s="31" t="str">
        <f t="shared" si="92"/>
        <v/>
      </c>
      <c r="S738" s="32" t="str">
        <f t="shared" si="94"/>
        <v/>
      </c>
      <c r="T738" s="31" t="str">
        <f t="shared" si="93"/>
        <v/>
      </c>
    </row>
    <row r="739" spans="1:20" x14ac:dyDescent="0.25">
      <c r="A739" s="27"/>
      <c r="B739" s="28"/>
      <c r="C739" s="28"/>
      <c r="D739" s="29"/>
      <c r="E739" s="30"/>
      <c r="F739" s="30"/>
      <c r="G739" s="29"/>
      <c r="H739" s="27"/>
      <c r="I739" s="27"/>
      <c r="J739" s="27"/>
      <c r="K739" s="27"/>
      <c r="L739" s="31" t="str">
        <f t="shared" si="88"/>
        <v/>
      </c>
      <c r="M739" s="31" t="str">
        <f t="shared" si="89"/>
        <v/>
      </c>
      <c r="N739" s="31" t="str">
        <f t="shared" si="90"/>
        <v/>
      </c>
      <c r="O739" s="32" t="str">
        <f>IF(AND(A739="",B739=""), "",IF(I739&gt;0, I739+LOOKUP(N739,'Adjustment Factors'!$B$7:$B$25,'Adjustment Factors'!$C$7:$C$25),IF(OR(C739="B", C739= "S"), 'Adjustment Factors'!$C$28,IF(C739="H", 'Adjustment Factors'!$C$29,"Sex Req'd"))))</f>
        <v/>
      </c>
      <c r="P739" s="31" t="str">
        <f t="shared" si="91"/>
        <v/>
      </c>
      <c r="Q739" s="32" t="str">
        <f>IF(OR(AND(A739="",B739=""),C739="",J739="" ), "",ROUND((((J739-(IF(I739&gt;0, I739,IF(OR(C739="B", C739= "S"), 'Adjustment Factors'!$C$28,IF(C739="H", 'Adjustment Factors'!$C$29,"Sex Req'd")))))/L739)*205)+IF(I739&gt;0, I739,IF(OR(C739="B", C739= "S"), 'Adjustment Factors'!$C$28,IF(C739="H", 'Adjustment Factors'!$C$29,"Sex Req'd")))+IF(OR(C739="B",C739="S"),LOOKUP(N739,'Adjustment Factors'!$B$7:$B$25,'Adjustment Factors'!$D$7:$D$25),IF(C739="H",LOOKUP(N739,'Adjustment Factors'!$B$7:$B$25,'Adjustment Factors'!$E$7:$E$25),"")),0))</f>
        <v/>
      </c>
      <c r="R739" s="31" t="str">
        <f t="shared" si="92"/>
        <v/>
      </c>
      <c r="S739" s="32" t="str">
        <f t="shared" si="94"/>
        <v/>
      </c>
      <c r="T739" s="31" t="str">
        <f t="shared" si="93"/>
        <v/>
      </c>
    </row>
    <row r="740" spans="1:20" x14ac:dyDescent="0.25">
      <c r="A740" s="27"/>
      <c r="B740" s="28"/>
      <c r="C740" s="28"/>
      <c r="D740" s="29"/>
      <c r="E740" s="30"/>
      <c r="F740" s="30"/>
      <c r="G740" s="29"/>
      <c r="H740" s="27"/>
      <c r="I740" s="27"/>
      <c r="J740" s="27"/>
      <c r="K740" s="27"/>
      <c r="L740" s="31" t="str">
        <f t="shared" si="88"/>
        <v/>
      </c>
      <c r="M740" s="31" t="str">
        <f t="shared" si="89"/>
        <v/>
      </c>
      <c r="N740" s="31" t="str">
        <f t="shared" si="90"/>
        <v/>
      </c>
      <c r="O740" s="32" t="str">
        <f>IF(AND(A740="",B740=""), "",IF(I740&gt;0, I740+LOOKUP(N740,'Adjustment Factors'!$B$7:$B$25,'Adjustment Factors'!$C$7:$C$25),IF(OR(C740="B", C740= "S"), 'Adjustment Factors'!$C$28,IF(C740="H", 'Adjustment Factors'!$C$29,"Sex Req'd"))))</f>
        <v/>
      </c>
      <c r="P740" s="31" t="str">
        <f t="shared" si="91"/>
        <v/>
      </c>
      <c r="Q740" s="32" t="str">
        <f>IF(OR(AND(A740="",B740=""),C740="",J740="" ), "",ROUND((((J740-(IF(I740&gt;0, I740,IF(OR(C740="B", C740= "S"), 'Adjustment Factors'!$C$28,IF(C740="H", 'Adjustment Factors'!$C$29,"Sex Req'd")))))/L740)*205)+IF(I740&gt;0, I740,IF(OR(C740="B", C740= "S"), 'Adjustment Factors'!$C$28,IF(C740="H", 'Adjustment Factors'!$C$29,"Sex Req'd")))+IF(OR(C740="B",C740="S"),LOOKUP(N740,'Adjustment Factors'!$B$7:$B$25,'Adjustment Factors'!$D$7:$D$25),IF(C740="H",LOOKUP(N740,'Adjustment Factors'!$B$7:$B$25,'Adjustment Factors'!$E$7:$E$25),"")),0))</f>
        <v/>
      </c>
      <c r="R740" s="31" t="str">
        <f t="shared" si="92"/>
        <v/>
      </c>
      <c r="S740" s="32" t="str">
        <f t="shared" si="94"/>
        <v/>
      </c>
      <c r="T740" s="31" t="str">
        <f t="shared" si="93"/>
        <v/>
      </c>
    </row>
    <row r="741" spans="1:20" x14ac:dyDescent="0.25">
      <c r="A741" s="27"/>
      <c r="B741" s="28"/>
      <c r="C741" s="28"/>
      <c r="D741" s="29"/>
      <c r="E741" s="30"/>
      <c r="F741" s="30"/>
      <c r="G741" s="29"/>
      <c r="H741" s="27"/>
      <c r="I741" s="27"/>
      <c r="J741" s="27"/>
      <c r="K741" s="27"/>
      <c r="L741" s="31" t="str">
        <f t="shared" si="88"/>
        <v/>
      </c>
      <c r="M741" s="31" t="str">
        <f t="shared" si="89"/>
        <v/>
      </c>
      <c r="N741" s="31" t="str">
        <f t="shared" si="90"/>
        <v/>
      </c>
      <c r="O741" s="32" t="str">
        <f>IF(AND(A741="",B741=""), "",IF(I741&gt;0, I741+LOOKUP(N741,'Adjustment Factors'!$B$7:$B$25,'Adjustment Factors'!$C$7:$C$25),IF(OR(C741="B", C741= "S"), 'Adjustment Factors'!$C$28,IF(C741="H", 'Adjustment Factors'!$C$29,"Sex Req'd"))))</f>
        <v/>
      </c>
      <c r="P741" s="31" t="str">
        <f t="shared" si="91"/>
        <v/>
      </c>
      <c r="Q741" s="32" t="str">
        <f>IF(OR(AND(A741="",B741=""),C741="",J741="" ), "",ROUND((((J741-(IF(I741&gt;0, I741,IF(OR(C741="B", C741= "S"), 'Adjustment Factors'!$C$28,IF(C741="H", 'Adjustment Factors'!$C$29,"Sex Req'd")))))/L741)*205)+IF(I741&gt;0, I741,IF(OR(C741="B", C741= "S"), 'Adjustment Factors'!$C$28,IF(C741="H", 'Adjustment Factors'!$C$29,"Sex Req'd")))+IF(OR(C741="B",C741="S"),LOOKUP(N741,'Adjustment Factors'!$B$7:$B$25,'Adjustment Factors'!$D$7:$D$25),IF(C741="H",LOOKUP(N741,'Adjustment Factors'!$B$7:$B$25,'Adjustment Factors'!$E$7:$E$25),"")),0))</f>
        <v/>
      </c>
      <c r="R741" s="31" t="str">
        <f t="shared" si="92"/>
        <v/>
      </c>
      <c r="S741" s="32" t="str">
        <f t="shared" si="94"/>
        <v/>
      </c>
      <c r="T741" s="31" t="str">
        <f t="shared" si="93"/>
        <v/>
      </c>
    </row>
    <row r="742" spans="1:20" x14ac:dyDescent="0.25">
      <c r="A742" s="27"/>
      <c r="B742" s="28"/>
      <c r="C742" s="28"/>
      <c r="D742" s="29"/>
      <c r="E742" s="30"/>
      <c r="F742" s="30"/>
      <c r="G742" s="29"/>
      <c r="H742" s="27"/>
      <c r="I742" s="27"/>
      <c r="J742" s="27"/>
      <c r="K742" s="27"/>
      <c r="L742" s="31" t="str">
        <f t="shared" si="88"/>
        <v/>
      </c>
      <c r="M742" s="31" t="str">
        <f t="shared" si="89"/>
        <v/>
      </c>
      <c r="N742" s="31" t="str">
        <f t="shared" si="90"/>
        <v/>
      </c>
      <c r="O742" s="32" t="str">
        <f>IF(AND(A742="",B742=""), "",IF(I742&gt;0, I742+LOOKUP(N742,'Adjustment Factors'!$B$7:$B$25,'Adjustment Factors'!$C$7:$C$25),IF(OR(C742="B", C742= "S"), 'Adjustment Factors'!$C$28,IF(C742="H", 'Adjustment Factors'!$C$29,"Sex Req'd"))))</f>
        <v/>
      </c>
      <c r="P742" s="31" t="str">
        <f t="shared" si="91"/>
        <v/>
      </c>
      <c r="Q742" s="32" t="str">
        <f>IF(OR(AND(A742="",B742=""),C742="",J742="" ), "",ROUND((((J742-(IF(I742&gt;0, I742,IF(OR(C742="B", C742= "S"), 'Adjustment Factors'!$C$28,IF(C742="H", 'Adjustment Factors'!$C$29,"Sex Req'd")))))/L742)*205)+IF(I742&gt;0, I742,IF(OR(C742="B", C742= "S"), 'Adjustment Factors'!$C$28,IF(C742="H", 'Adjustment Factors'!$C$29,"Sex Req'd")))+IF(OR(C742="B",C742="S"),LOOKUP(N742,'Adjustment Factors'!$B$7:$B$25,'Adjustment Factors'!$D$7:$D$25),IF(C742="H",LOOKUP(N742,'Adjustment Factors'!$B$7:$B$25,'Adjustment Factors'!$E$7:$E$25),"")),0))</f>
        <v/>
      </c>
      <c r="R742" s="31" t="str">
        <f t="shared" si="92"/>
        <v/>
      </c>
      <c r="S742" s="32" t="str">
        <f t="shared" si="94"/>
        <v/>
      </c>
      <c r="T742" s="31" t="str">
        <f t="shared" si="93"/>
        <v/>
      </c>
    </row>
    <row r="743" spans="1:20" x14ac:dyDescent="0.25">
      <c r="A743" s="27"/>
      <c r="B743" s="28"/>
      <c r="C743" s="28"/>
      <c r="D743" s="29"/>
      <c r="E743" s="30"/>
      <c r="F743" s="30"/>
      <c r="G743" s="29"/>
      <c r="H743" s="27"/>
      <c r="I743" s="27"/>
      <c r="J743" s="27"/>
      <c r="K743" s="27"/>
      <c r="L743" s="31" t="str">
        <f t="shared" si="88"/>
        <v/>
      </c>
      <c r="M743" s="31" t="str">
        <f t="shared" si="89"/>
        <v/>
      </c>
      <c r="N743" s="31" t="str">
        <f t="shared" si="90"/>
        <v/>
      </c>
      <c r="O743" s="32" t="str">
        <f>IF(AND(A743="",B743=""), "",IF(I743&gt;0, I743+LOOKUP(N743,'Adjustment Factors'!$B$7:$B$25,'Adjustment Factors'!$C$7:$C$25),IF(OR(C743="B", C743= "S"), 'Adjustment Factors'!$C$28,IF(C743="H", 'Adjustment Factors'!$C$29,"Sex Req'd"))))</f>
        <v/>
      </c>
      <c r="P743" s="31" t="str">
        <f t="shared" si="91"/>
        <v/>
      </c>
      <c r="Q743" s="32" t="str">
        <f>IF(OR(AND(A743="",B743=""),C743="",J743="" ), "",ROUND((((J743-(IF(I743&gt;0, I743,IF(OR(C743="B", C743= "S"), 'Adjustment Factors'!$C$28,IF(C743="H", 'Adjustment Factors'!$C$29,"Sex Req'd")))))/L743)*205)+IF(I743&gt;0, I743,IF(OR(C743="B", C743= "S"), 'Adjustment Factors'!$C$28,IF(C743="H", 'Adjustment Factors'!$C$29,"Sex Req'd")))+IF(OR(C743="B",C743="S"),LOOKUP(N743,'Adjustment Factors'!$B$7:$B$25,'Adjustment Factors'!$D$7:$D$25),IF(C743="H",LOOKUP(N743,'Adjustment Factors'!$B$7:$B$25,'Adjustment Factors'!$E$7:$E$25),"")),0))</f>
        <v/>
      </c>
      <c r="R743" s="31" t="str">
        <f t="shared" si="92"/>
        <v/>
      </c>
      <c r="S743" s="32" t="str">
        <f t="shared" si="94"/>
        <v/>
      </c>
      <c r="T743" s="31" t="str">
        <f t="shared" si="93"/>
        <v/>
      </c>
    </row>
    <row r="744" spans="1:20" x14ac:dyDescent="0.25">
      <c r="A744" s="27"/>
      <c r="B744" s="28"/>
      <c r="C744" s="28"/>
      <c r="D744" s="29"/>
      <c r="E744" s="30"/>
      <c r="F744" s="30"/>
      <c r="G744" s="29"/>
      <c r="H744" s="27"/>
      <c r="I744" s="27"/>
      <c r="J744" s="27"/>
      <c r="K744" s="27"/>
      <c r="L744" s="31" t="str">
        <f t="shared" si="88"/>
        <v/>
      </c>
      <c r="M744" s="31" t="str">
        <f t="shared" si="89"/>
        <v/>
      </c>
      <c r="N744" s="31" t="str">
        <f t="shared" si="90"/>
        <v/>
      </c>
      <c r="O744" s="32" t="str">
        <f>IF(AND(A744="",B744=""), "",IF(I744&gt;0, I744+LOOKUP(N744,'Adjustment Factors'!$B$7:$B$25,'Adjustment Factors'!$C$7:$C$25),IF(OR(C744="B", C744= "S"), 'Adjustment Factors'!$C$28,IF(C744="H", 'Adjustment Factors'!$C$29,"Sex Req'd"))))</f>
        <v/>
      </c>
      <c r="P744" s="31" t="str">
        <f t="shared" si="91"/>
        <v/>
      </c>
      <c r="Q744" s="32" t="str">
        <f>IF(OR(AND(A744="",B744=""),C744="",J744="" ), "",ROUND((((J744-(IF(I744&gt;0, I744,IF(OR(C744="B", C744= "S"), 'Adjustment Factors'!$C$28,IF(C744="H", 'Adjustment Factors'!$C$29,"Sex Req'd")))))/L744)*205)+IF(I744&gt;0, I744,IF(OR(C744="B", C744= "S"), 'Adjustment Factors'!$C$28,IF(C744="H", 'Adjustment Factors'!$C$29,"Sex Req'd")))+IF(OR(C744="B",C744="S"),LOOKUP(N744,'Adjustment Factors'!$B$7:$B$25,'Adjustment Factors'!$D$7:$D$25),IF(C744="H",LOOKUP(N744,'Adjustment Factors'!$B$7:$B$25,'Adjustment Factors'!$E$7:$E$25),"")),0))</f>
        <v/>
      </c>
      <c r="R744" s="31" t="str">
        <f t="shared" si="92"/>
        <v/>
      </c>
      <c r="S744" s="32" t="str">
        <f t="shared" si="94"/>
        <v/>
      </c>
      <c r="T744" s="31" t="str">
        <f t="shared" si="93"/>
        <v/>
      </c>
    </row>
    <row r="745" spans="1:20" x14ac:dyDescent="0.25">
      <c r="A745" s="27"/>
      <c r="B745" s="28"/>
      <c r="C745" s="28"/>
      <c r="D745" s="29"/>
      <c r="E745" s="30"/>
      <c r="F745" s="30"/>
      <c r="G745" s="29"/>
      <c r="H745" s="27"/>
      <c r="I745" s="27"/>
      <c r="J745" s="27"/>
      <c r="K745" s="27"/>
      <c r="L745" s="31" t="str">
        <f t="shared" si="88"/>
        <v/>
      </c>
      <c r="M745" s="31" t="str">
        <f t="shared" si="89"/>
        <v/>
      </c>
      <c r="N745" s="31" t="str">
        <f t="shared" si="90"/>
        <v/>
      </c>
      <c r="O745" s="32" t="str">
        <f>IF(AND(A745="",B745=""), "",IF(I745&gt;0, I745+LOOKUP(N745,'Adjustment Factors'!$B$7:$B$25,'Adjustment Factors'!$C$7:$C$25),IF(OR(C745="B", C745= "S"), 'Adjustment Factors'!$C$28,IF(C745="H", 'Adjustment Factors'!$C$29,"Sex Req'd"))))</f>
        <v/>
      </c>
      <c r="P745" s="31" t="str">
        <f t="shared" si="91"/>
        <v/>
      </c>
      <c r="Q745" s="32" t="str">
        <f>IF(OR(AND(A745="",B745=""),C745="",J745="" ), "",ROUND((((J745-(IF(I745&gt;0, I745,IF(OR(C745="B", C745= "S"), 'Adjustment Factors'!$C$28,IF(C745="H", 'Adjustment Factors'!$C$29,"Sex Req'd")))))/L745)*205)+IF(I745&gt;0, I745,IF(OR(C745="B", C745= "S"), 'Adjustment Factors'!$C$28,IF(C745="H", 'Adjustment Factors'!$C$29,"Sex Req'd")))+IF(OR(C745="B",C745="S"),LOOKUP(N745,'Adjustment Factors'!$B$7:$B$25,'Adjustment Factors'!$D$7:$D$25),IF(C745="H",LOOKUP(N745,'Adjustment Factors'!$B$7:$B$25,'Adjustment Factors'!$E$7:$E$25),"")),0))</f>
        <v/>
      </c>
      <c r="R745" s="31" t="str">
        <f t="shared" si="92"/>
        <v/>
      </c>
      <c r="S745" s="32" t="str">
        <f t="shared" si="94"/>
        <v/>
      </c>
      <c r="T745" s="31" t="str">
        <f t="shared" si="93"/>
        <v/>
      </c>
    </row>
    <row r="746" spans="1:20" x14ac:dyDescent="0.25">
      <c r="A746" s="27"/>
      <c r="B746" s="28"/>
      <c r="C746" s="28"/>
      <c r="D746" s="29"/>
      <c r="E746" s="30"/>
      <c r="F746" s="30"/>
      <c r="G746" s="29"/>
      <c r="H746" s="27"/>
      <c r="I746" s="27"/>
      <c r="J746" s="27"/>
      <c r="K746" s="27"/>
      <c r="L746" s="31" t="str">
        <f t="shared" si="88"/>
        <v/>
      </c>
      <c r="M746" s="31" t="str">
        <f t="shared" si="89"/>
        <v/>
      </c>
      <c r="N746" s="31" t="str">
        <f t="shared" si="90"/>
        <v/>
      </c>
      <c r="O746" s="32" t="str">
        <f>IF(AND(A746="",B746=""), "",IF(I746&gt;0, I746+LOOKUP(N746,'Adjustment Factors'!$B$7:$B$25,'Adjustment Factors'!$C$7:$C$25),IF(OR(C746="B", C746= "S"), 'Adjustment Factors'!$C$28,IF(C746="H", 'Adjustment Factors'!$C$29,"Sex Req'd"))))</f>
        <v/>
      </c>
      <c r="P746" s="31" t="str">
        <f t="shared" si="91"/>
        <v/>
      </c>
      <c r="Q746" s="32" t="str">
        <f>IF(OR(AND(A746="",B746=""),C746="",J746="" ), "",ROUND((((J746-(IF(I746&gt;0, I746,IF(OR(C746="B", C746= "S"), 'Adjustment Factors'!$C$28,IF(C746="H", 'Adjustment Factors'!$C$29,"Sex Req'd")))))/L746)*205)+IF(I746&gt;0, I746,IF(OR(C746="B", C746= "S"), 'Adjustment Factors'!$C$28,IF(C746="H", 'Adjustment Factors'!$C$29,"Sex Req'd")))+IF(OR(C746="B",C746="S"),LOOKUP(N746,'Adjustment Factors'!$B$7:$B$25,'Adjustment Factors'!$D$7:$D$25),IF(C746="H",LOOKUP(N746,'Adjustment Factors'!$B$7:$B$25,'Adjustment Factors'!$E$7:$E$25),"")),0))</f>
        <v/>
      </c>
      <c r="R746" s="31" t="str">
        <f t="shared" si="92"/>
        <v/>
      </c>
      <c r="S746" s="32" t="str">
        <f t="shared" si="94"/>
        <v/>
      </c>
      <c r="T746" s="31" t="str">
        <f t="shared" si="93"/>
        <v/>
      </c>
    </row>
    <row r="747" spans="1:20" x14ac:dyDescent="0.25">
      <c r="A747" s="27"/>
      <c r="B747" s="28"/>
      <c r="C747" s="28"/>
      <c r="D747" s="29"/>
      <c r="E747" s="30"/>
      <c r="F747" s="30"/>
      <c r="G747" s="29"/>
      <c r="H747" s="27"/>
      <c r="I747" s="27"/>
      <c r="J747" s="27"/>
      <c r="K747" s="27"/>
      <c r="L747" s="31" t="str">
        <f t="shared" si="88"/>
        <v/>
      </c>
      <c r="M747" s="31" t="str">
        <f t="shared" si="89"/>
        <v/>
      </c>
      <c r="N747" s="31" t="str">
        <f t="shared" si="90"/>
        <v/>
      </c>
      <c r="O747" s="32" t="str">
        <f>IF(AND(A747="",B747=""), "",IF(I747&gt;0, I747+LOOKUP(N747,'Adjustment Factors'!$B$7:$B$25,'Adjustment Factors'!$C$7:$C$25),IF(OR(C747="B", C747= "S"), 'Adjustment Factors'!$C$28,IF(C747="H", 'Adjustment Factors'!$C$29,"Sex Req'd"))))</f>
        <v/>
      </c>
      <c r="P747" s="31" t="str">
        <f t="shared" si="91"/>
        <v/>
      </c>
      <c r="Q747" s="32" t="str">
        <f>IF(OR(AND(A747="",B747=""),C747="",J747="" ), "",ROUND((((J747-(IF(I747&gt;0, I747,IF(OR(C747="B", C747= "S"), 'Adjustment Factors'!$C$28,IF(C747="H", 'Adjustment Factors'!$C$29,"Sex Req'd")))))/L747)*205)+IF(I747&gt;0, I747,IF(OR(C747="B", C747= "S"), 'Adjustment Factors'!$C$28,IF(C747="H", 'Adjustment Factors'!$C$29,"Sex Req'd")))+IF(OR(C747="B",C747="S"),LOOKUP(N747,'Adjustment Factors'!$B$7:$B$25,'Adjustment Factors'!$D$7:$D$25),IF(C747="H",LOOKUP(N747,'Adjustment Factors'!$B$7:$B$25,'Adjustment Factors'!$E$7:$E$25),"")),0))</f>
        <v/>
      </c>
      <c r="R747" s="31" t="str">
        <f t="shared" si="92"/>
        <v/>
      </c>
      <c r="S747" s="32" t="str">
        <f t="shared" si="94"/>
        <v/>
      </c>
      <c r="T747" s="31" t="str">
        <f t="shared" si="93"/>
        <v/>
      </c>
    </row>
    <row r="748" spans="1:20" x14ac:dyDescent="0.25">
      <c r="A748" s="27"/>
      <c r="B748" s="28"/>
      <c r="C748" s="28"/>
      <c r="D748" s="29"/>
      <c r="E748" s="30"/>
      <c r="F748" s="30"/>
      <c r="G748" s="29"/>
      <c r="H748" s="27"/>
      <c r="I748" s="27"/>
      <c r="J748" s="27"/>
      <c r="K748" s="27"/>
      <c r="L748" s="31" t="str">
        <f t="shared" si="88"/>
        <v/>
      </c>
      <c r="M748" s="31" t="str">
        <f t="shared" si="89"/>
        <v/>
      </c>
      <c r="N748" s="31" t="str">
        <f t="shared" si="90"/>
        <v/>
      </c>
      <c r="O748" s="32" t="str">
        <f>IF(AND(A748="",B748=""), "",IF(I748&gt;0, I748+LOOKUP(N748,'Adjustment Factors'!$B$7:$B$25,'Adjustment Factors'!$C$7:$C$25),IF(OR(C748="B", C748= "S"), 'Adjustment Factors'!$C$28,IF(C748="H", 'Adjustment Factors'!$C$29,"Sex Req'd"))))</f>
        <v/>
      </c>
      <c r="P748" s="31" t="str">
        <f t="shared" si="91"/>
        <v/>
      </c>
      <c r="Q748" s="32" t="str">
        <f>IF(OR(AND(A748="",B748=""),C748="",J748="" ), "",ROUND((((J748-(IF(I748&gt;0, I748,IF(OR(C748="B", C748= "S"), 'Adjustment Factors'!$C$28,IF(C748="H", 'Adjustment Factors'!$C$29,"Sex Req'd")))))/L748)*205)+IF(I748&gt;0, I748,IF(OR(C748="B", C748= "S"), 'Adjustment Factors'!$C$28,IF(C748="H", 'Adjustment Factors'!$C$29,"Sex Req'd")))+IF(OR(C748="B",C748="S"),LOOKUP(N748,'Adjustment Factors'!$B$7:$B$25,'Adjustment Factors'!$D$7:$D$25),IF(C748="H",LOOKUP(N748,'Adjustment Factors'!$B$7:$B$25,'Adjustment Factors'!$E$7:$E$25),"")),0))</f>
        <v/>
      </c>
      <c r="R748" s="31" t="str">
        <f t="shared" si="92"/>
        <v/>
      </c>
      <c r="S748" s="32" t="str">
        <f t="shared" si="94"/>
        <v/>
      </c>
      <c r="T748" s="31" t="str">
        <f t="shared" si="93"/>
        <v/>
      </c>
    </row>
    <row r="749" spans="1:20" x14ac:dyDescent="0.25">
      <c r="A749" s="27"/>
      <c r="B749" s="28"/>
      <c r="C749" s="28"/>
      <c r="D749" s="29"/>
      <c r="E749" s="30"/>
      <c r="F749" s="30"/>
      <c r="G749" s="29"/>
      <c r="H749" s="27"/>
      <c r="I749" s="27"/>
      <c r="J749" s="27"/>
      <c r="K749" s="27"/>
      <c r="L749" s="31" t="str">
        <f t="shared" si="88"/>
        <v/>
      </c>
      <c r="M749" s="31" t="str">
        <f t="shared" si="89"/>
        <v/>
      </c>
      <c r="N749" s="31" t="str">
        <f t="shared" si="90"/>
        <v/>
      </c>
      <c r="O749" s="32" t="str">
        <f>IF(AND(A749="",B749=""), "",IF(I749&gt;0, I749+LOOKUP(N749,'Adjustment Factors'!$B$7:$B$25,'Adjustment Factors'!$C$7:$C$25),IF(OR(C749="B", C749= "S"), 'Adjustment Factors'!$C$28,IF(C749="H", 'Adjustment Factors'!$C$29,"Sex Req'd"))))</f>
        <v/>
      </c>
      <c r="P749" s="31" t="str">
        <f t="shared" si="91"/>
        <v/>
      </c>
      <c r="Q749" s="32" t="str">
        <f>IF(OR(AND(A749="",B749=""),C749="",J749="" ), "",ROUND((((J749-(IF(I749&gt;0, I749,IF(OR(C749="B", C749= "S"), 'Adjustment Factors'!$C$28,IF(C749="H", 'Adjustment Factors'!$C$29,"Sex Req'd")))))/L749)*205)+IF(I749&gt;0, I749,IF(OR(C749="B", C749= "S"), 'Adjustment Factors'!$C$28,IF(C749="H", 'Adjustment Factors'!$C$29,"Sex Req'd")))+IF(OR(C749="B",C749="S"),LOOKUP(N749,'Adjustment Factors'!$B$7:$B$25,'Adjustment Factors'!$D$7:$D$25),IF(C749="H",LOOKUP(N749,'Adjustment Factors'!$B$7:$B$25,'Adjustment Factors'!$E$7:$E$25),"")),0))</f>
        <v/>
      </c>
      <c r="R749" s="31" t="str">
        <f t="shared" si="92"/>
        <v/>
      </c>
      <c r="S749" s="32" t="str">
        <f t="shared" si="94"/>
        <v/>
      </c>
      <c r="T749" s="31" t="str">
        <f t="shared" si="93"/>
        <v/>
      </c>
    </row>
    <row r="750" spans="1:20" x14ac:dyDescent="0.25">
      <c r="A750" s="27"/>
      <c r="B750" s="28"/>
      <c r="C750" s="28"/>
      <c r="D750" s="29"/>
      <c r="E750" s="30"/>
      <c r="F750" s="30"/>
      <c r="G750" s="29"/>
      <c r="H750" s="27"/>
      <c r="I750" s="27"/>
      <c r="J750" s="27"/>
      <c r="K750" s="27"/>
      <c r="L750" s="31" t="str">
        <f t="shared" si="88"/>
        <v/>
      </c>
      <c r="M750" s="31" t="str">
        <f t="shared" si="89"/>
        <v/>
      </c>
      <c r="N750" s="31" t="str">
        <f t="shared" si="90"/>
        <v/>
      </c>
      <c r="O750" s="32" t="str">
        <f>IF(AND(A750="",B750=""), "",IF(I750&gt;0, I750+LOOKUP(N750,'Adjustment Factors'!$B$7:$B$25,'Adjustment Factors'!$C$7:$C$25),IF(OR(C750="B", C750= "S"), 'Adjustment Factors'!$C$28,IF(C750="H", 'Adjustment Factors'!$C$29,"Sex Req'd"))))</f>
        <v/>
      </c>
      <c r="P750" s="31" t="str">
        <f t="shared" si="91"/>
        <v/>
      </c>
      <c r="Q750" s="32" t="str">
        <f>IF(OR(AND(A750="",B750=""),C750="",J750="" ), "",ROUND((((J750-(IF(I750&gt;0, I750,IF(OR(C750="B", C750= "S"), 'Adjustment Factors'!$C$28,IF(C750="H", 'Adjustment Factors'!$C$29,"Sex Req'd")))))/L750)*205)+IF(I750&gt;0, I750,IF(OR(C750="B", C750= "S"), 'Adjustment Factors'!$C$28,IF(C750="H", 'Adjustment Factors'!$C$29,"Sex Req'd")))+IF(OR(C750="B",C750="S"),LOOKUP(N750,'Adjustment Factors'!$B$7:$B$25,'Adjustment Factors'!$D$7:$D$25),IF(C750="H",LOOKUP(N750,'Adjustment Factors'!$B$7:$B$25,'Adjustment Factors'!$E$7:$E$25),"")),0))</f>
        <v/>
      </c>
      <c r="R750" s="31" t="str">
        <f t="shared" si="92"/>
        <v/>
      </c>
      <c r="S750" s="32" t="str">
        <f t="shared" si="94"/>
        <v/>
      </c>
      <c r="T750" s="31" t="str">
        <f t="shared" si="93"/>
        <v/>
      </c>
    </row>
    <row r="751" spans="1:20" x14ac:dyDescent="0.25">
      <c r="A751" s="27"/>
      <c r="B751" s="28"/>
      <c r="C751" s="28"/>
      <c r="D751" s="29"/>
      <c r="E751" s="30"/>
      <c r="F751" s="30"/>
      <c r="G751" s="29"/>
      <c r="H751" s="27"/>
      <c r="I751" s="27"/>
      <c r="J751" s="27"/>
      <c r="K751" s="27"/>
      <c r="L751" s="31" t="str">
        <f t="shared" si="88"/>
        <v/>
      </c>
      <c r="M751" s="31" t="str">
        <f t="shared" si="89"/>
        <v/>
      </c>
      <c r="N751" s="31" t="str">
        <f t="shared" si="90"/>
        <v/>
      </c>
      <c r="O751" s="32" t="str">
        <f>IF(AND(A751="",B751=""), "",IF(I751&gt;0, I751+LOOKUP(N751,'Adjustment Factors'!$B$7:$B$25,'Adjustment Factors'!$C$7:$C$25),IF(OR(C751="B", C751= "S"), 'Adjustment Factors'!$C$28,IF(C751="H", 'Adjustment Factors'!$C$29,"Sex Req'd"))))</f>
        <v/>
      </c>
      <c r="P751" s="31" t="str">
        <f t="shared" si="91"/>
        <v/>
      </c>
      <c r="Q751" s="32" t="str">
        <f>IF(OR(AND(A751="",B751=""),C751="",J751="" ), "",ROUND((((J751-(IF(I751&gt;0, I751,IF(OR(C751="B", C751= "S"), 'Adjustment Factors'!$C$28,IF(C751="H", 'Adjustment Factors'!$C$29,"Sex Req'd")))))/L751)*205)+IF(I751&gt;0, I751,IF(OR(C751="B", C751= "S"), 'Adjustment Factors'!$C$28,IF(C751="H", 'Adjustment Factors'!$C$29,"Sex Req'd")))+IF(OR(C751="B",C751="S"),LOOKUP(N751,'Adjustment Factors'!$B$7:$B$25,'Adjustment Factors'!$D$7:$D$25),IF(C751="H",LOOKUP(N751,'Adjustment Factors'!$B$7:$B$25,'Adjustment Factors'!$E$7:$E$25),"")),0))</f>
        <v/>
      </c>
      <c r="R751" s="31" t="str">
        <f t="shared" si="92"/>
        <v/>
      </c>
      <c r="S751" s="32" t="str">
        <f t="shared" si="94"/>
        <v/>
      </c>
      <c r="T751" s="31" t="str">
        <f t="shared" si="93"/>
        <v/>
      </c>
    </row>
    <row r="752" spans="1:20" x14ac:dyDescent="0.25">
      <c r="A752" s="27"/>
      <c r="B752" s="28"/>
      <c r="C752" s="28"/>
      <c r="D752" s="29"/>
      <c r="E752" s="30"/>
      <c r="F752" s="30"/>
      <c r="G752" s="29"/>
      <c r="H752" s="27"/>
      <c r="I752" s="27"/>
      <c r="J752" s="27"/>
      <c r="K752" s="27"/>
      <c r="L752" s="31" t="str">
        <f t="shared" si="88"/>
        <v/>
      </c>
      <c r="M752" s="31" t="str">
        <f t="shared" si="89"/>
        <v/>
      </c>
      <c r="N752" s="31" t="str">
        <f t="shared" si="90"/>
        <v/>
      </c>
      <c r="O752" s="32" t="str">
        <f>IF(AND(A752="",B752=""), "",IF(I752&gt;0, I752+LOOKUP(N752,'Adjustment Factors'!$B$7:$B$25,'Adjustment Factors'!$C$7:$C$25),IF(OR(C752="B", C752= "S"), 'Adjustment Factors'!$C$28,IF(C752="H", 'Adjustment Factors'!$C$29,"Sex Req'd"))))</f>
        <v/>
      </c>
      <c r="P752" s="31" t="str">
        <f t="shared" si="91"/>
        <v/>
      </c>
      <c r="Q752" s="32" t="str">
        <f>IF(OR(AND(A752="",B752=""),C752="",J752="" ), "",ROUND((((J752-(IF(I752&gt;0, I752,IF(OR(C752="B", C752= "S"), 'Adjustment Factors'!$C$28,IF(C752="H", 'Adjustment Factors'!$C$29,"Sex Req'd")))))/L752)*205)+IF(I752&gt;0, I752,IF(OR(C752="B", C752= "S"), 'Adjustment Factors'!$C$28,IF(C752="H", 'Adjustment Factors'!$C$29,"Sex Req'd")))+IF(OR(C752="B",C752="S"),LOOKUP(N752,'Adjustment Factors'!$B$7:$B$25,'Adjustment Factors'!$D$7:$D$25),IF(C752="H",LOOKUP(N752,'Adjustment Factors'!$B$7:$B$25,'Adjustment Factors'!$E$7:$E$25),"")),0))</f>
        <v/>
      </c>
      <c r="R752" s="31" t="str">
        <f t="shared" si="92"/>
        <v/>
      </c>
      <c r="S752" s="32" t="str">
        <f t="shared" si="94"/>
        <v/>
      </c>
      <c r="T752" s="31" t="str">
        <f t="shared" si="93"/>
        <v/>
      </c>
    </row>
    <row r="753" spans="1:20" x14ac:dyDescent="0.25">
      <c r="A753" s="27"/>
      <c r="B753" s="28"/>
      <c r="C753" s="28"/>
      <c r="D753" s="29"/>
      <c r="E753" s="30"/>
      <c r="F753" s="30"/>
      <c r="G753" s="29"/>
      <c r="H753" s="27"/>
      <c r="I753" s="27"/>
      <c r="J753" s="27"/>
      <c r="K753" s="27"/>
      <c r="L753" s="31" t="str">
        <f t="shared" si="88"/>
        <v/>
      </c>
      <c r="M753" s="31" t="str">
        <f t="shared" si="89"/>
        <v/>
      </c>
      <c r="N753" s="31" t="str">
        <f t="shared" si="90"/>
        <v/>
      </c>
      <c r="O753" s="32" t="str">
        <f>IF(AND(A753="",B753=""), "",IF(I753&gt;0, I753+LOOKUP(N753,'Adjustment Factors'!$B$7:$B$25,'Adjustment Factors'!$C$7:$C$25),IF(OR(C753="B", C753= "S"), 'Adjustment Factors'!$C$28,IF(C753="H", 'Adjustment Factors'!$C$29,"Sex Req'd"))))</f>
        <v/>
      </c>
      <c r="P753" s="31" t="str">
        <f t="shared" si="91"/>
        <v/>
      </c>
      <c r="Q753" s="32" t="str">
        <f>IF(OR(AND(A753="",B753=""),C753="",J753="" ), "",ROUND((((J753-(IF(I753&gt;0, I753,IF(OR(C753="B", C753= "S"), 'Adjustment Factors'!$C$28,IF(C753="H", 'Adjustment Factors'!$C$29,"Sex Req'd")))))/L753)*205)+IF(I753&gt;0, I753,IF(OR(C753="B", C753= "S"), 'Adjustment Factors'!$C$28,IF(C753="H", 'Adjustment Factors'!$C$29,"Sex Req'd")))+IF(OR(C753="B",C753="S"),LOOKUP(N753,'Adjustment Factors'!$B$7:$B$25,'Adjustment Factors'!$D$7:$D$25),IF(C753="H",LOOKUP(N753,'Adjustment Factors'!$B$7:$B$25,'Adjustment Factors'!$E$7:$E$25),"")),0))</f>
        <v/>
      </c>
      <c r="R753" s="31" t="str">
        <f t="shared" si="92"/>
        <v/>
      </c>
      <c r="S753" s="32" t="str">
        <f t="shared" si="94"/>
        <v/>
      </c>
      <c r="T753" s="31" t="str">
        <f t="shared" si="93"/>
        <v/>
      </c>
    </row>
    <row r="754" spans="1:20" x14ac:dyDescent="0.25">
      <c r="A754" s="27"/>
      <c r="B754" s="28"/>
      <c r="C754" s="28"/>
      <c r="D754" s="29"/>
      <c r="E754" s="30"/>
      <c r="F754" s="30"/>
      <c r="G754" s="29"/>
      <c r="H754" s="27"/>
      <c r="I754" s="27"/>
      <c r="J754" s="27"/>
      <c r="K754" s="27"/>
      <c r="L754" s="31" t="str">
        <f t="shared" si="88"/>
        <v/>
      </c>
      <c r="M754" s="31" t="str">
        <f t="shared" si="89"/>
        <v/>
      </c>
      <c r="N754" s="31" t="str">
        <f t="shared" si="90"/>
        <v/>
      </c>
      <c r="O754" s="32" t="str">
        <f>IF(AND(A754="",B754=""), "",IF(I754&gt;0, I754+LOOKUP(N754,'Adjustment Factors'!$B$7:$B$25,'Adjustment Factors'!$C$7:$C$25),IF(OR(C754="B", C754= "S"), 'Adjustment Factors'!$C$28,IF(C754="H", 'Adjustment Factors'!$C$29,"Sex Req'd"))))</f>
        <v/>
      </c>
      <c r="P754" s="31" t="str">
        <f t="shared" si="91"/>
        <v/>
      </c>
      <c r="Q754" s="32" t="str">
        <f>IF(OR(AND(A754="",B754=""),C754="",J754="" ), "",ROUND((((J754-(IF(I754&gt;0, I754,IF(OR(C754="B", C754= "S"), 'Adjustment Factors'!$C$28,IF(C754="H", 'Adjustment Factors'!$C$29,"Sex Req'd")))))/L754)*205)+IF(I754&gt;0, I754,IF(OR(C754="B", C754= "S"), 'Adjustment Factors'!$C$28,IF(C754="H", 'Adjustment Factors'!$C$29,"Sex Req'd")))+IF(OR(C754="B",C754="S"),LOOKUP(N754,'Adjustment Factors'!$B$7:$B$25,'Adjustment Factors'!$D$7:$D$25),IF(C754="H",LOOKUP(N754,'Adjustment Factors'!$B$7:$B$25,'Adjustment Factors'!$E$7:$E$25),"")),0))</f>
        <v/>
      </c>
      <c r="R754" s="31" t="str">
        <f t="shared" si="92"/>
        <v/>
      </c>
      <c r="S754" s="32" t="str">
        <f t="shared" si="94"/>
        <v/>
      </c>
      <c r="T754" s="31" t="str">
        <f t="shared" si="93"/>
        <v/>
      </c>
    </row>
    <row r="755" spans="1:20" x14ac:dyDescent="0.25">
      <c r="A755" s="27"/>
      <c r="B755" s="28"/>
      <c r="C755" s="28"/>
      <c r="D755" s="29"/>
      <c r="E755" s="30"/>
      <c r="F755" s="30"/>
      <c r="G755" s="29"/>
      <c r="H755" s="27"/>
      <c r="I755" s="27"/>
      <c r="J755" s="27"/>
      <c r="K755" s="27"/>
      <c r="L755" s="31" t="str">
        <f t="shared" si="88"/>
        <v/>
      </c>
      <c r="M755" s="31" t="str">
        <f t="shared" si="89"/>
        <v/>
      </c>
      <c r="N755" s="31" t="str">
        <f t="shared" si="90"/>
        <v/>
      </c>
      <c r="O755" s="32" t="str">
        <f>IF(AND(A755="",B755=""), "",IF(I755&gt;0, I755+LOOKUP(N755,'Adjustment Factors'!$B$7:$B$25,'Adjustment Factors'!$C$7:$C$25),IF(OR(C755="B", C755= "S"), 'Adjustment Factors'!$C$28,IF(C755="H", 'Adjustment Factors'!$C$29,"Sex Req'd"))))</f>
        <v/>
      </c>
      <c r="P755" s="31" t="str">
        <f t="shared" si="91"/>
        <v/>
      </c>
      <c r="Q755" s="32" t="str">
        <f>IF(OR(AND(A755="",B755=""),C755="",J755="" ), "",ROUND((((J755-(IF(I755&gt;0, I755,IF(OR(C755="B", C755= "S"), 'Adjustment Factors'!$C$28,IF(C755="H", 'Adjustment Factors'!$C$29,"Sex Req'd")))))/L755)*205)+IF(I755&gt;0, I755,IF(OR(C755="B", C755= "S"), 'Adjustment Factors'!$C$28,IF(C755="H", 'Adjustment Factors'!$C$29,"Sex Req'd")))+IF(OR(C755="B",C755="S"),LOOKUP(N755,'Adjustment Factors'!$B$7:$B$25,'Adjustment Factors'!$D$7:$D$25),IF(C755="H",LOOKUP(N755,'Adjustment Factors'!$B$7:$B$25,'Adjustment Factors'!$E$7:$E$25),"")),0))</f>
        <v/>
      </c>
      <c r="R755" s="31" t="str">
        <f t="shared" si="92"/>
        <v/>
      </c>
      <c r="S755" s="32" t="str">
        <f t="shared" si="94"/>
        <v/>
      </c>
      <c r="T755" s="31" t="str">
        <f t="shared" si="93"/>
        <v/>
      </c>
    </row>
    <row r="756" spans="1:20" x14ac:dyDescent="0.25">
      <c r="A756" s="27"/>
      <c r="B756" s="28"/>
      <c r="C756" s="28"/>
      <c r="D756" s="29"/>
      <c r="E756" s="30"/>
      <c r="F756" s="30"/>
      <c r="G756" s="29"/>
      <c r="H756" s="27"/>
      <c r="I756" s="27"/>
      <c r="J756" s="27"/>
      <c r="K756" s="27"/>
      <c r="L756" s="31" t="str">
        <f t="shared" si="88"/>
        <v/>
      </c>
      <c r="M756" s="31" t="str">
        <f t="shared" si="89"/>
        <v/>
      </c>
      <c r="N756" s="31" t="str">
        <f t="shared" si="90"/>
        <v/>
      </c>
      <c r="O756" s="32" t="str">
        <f>IF(AND(A756="",B756=""), "",IF(I756&gt;0, I756+LOOKUP(N756,'Adjustment Factors'!$B$7:$B$25,'Adjustment Factors'!$C$7:$C$25),IF(OR(C756="B", C756= "S"), 'Adjustment Factors'!$C$28,IF(C756="H", 'Adjustment Factors'!$C$29,"Sex Req'd"))))</f>
        <v/>
      </c>
      <c r="P756" s="31" t="str">
        <f t="shared" si="91"/>
        <v/>
      </c>
      <c r="Q756" s="32" t="str">
        <f>IF(OR(AND(A756="",B756=""),C756="",J756="" ), "",ROUND((((J756-(IF(I756&gt;0, I756,IF(OR(C756="B", C756= "S"), 'Adjustment Factors'!$C$28,IF(C756="H", 'Adjustment Factors'!$C$29,"Sex Req'd")))))/L756)*205)+IF(I756&gt;0, I756,IF(OR(C756="B", C756= "S"), 'Adjustment Factors'!$C$28,IF(C756="H", 'Adjustment Factors'!$C$29,"Sex Req'd")))+IF(OR(C756="B",C756="S"),LOOKUP(N756,'Adjustment Factors'!$B$7:$B$25,'Adjustment Factors'!$D$7:$D$25),IF(C756="H",LOOKUP(N756,'Adjustment Factors'!$B$7:$B$25,'Adjustment Factors'!$E$7:$E$25),"")),0))</f>
        <v/>
      </c>
      <c r="R756" s="31" t="str">
        <f t="shared" si="92"/>
        <v/>
      </c>
      <c r="S756" s="32" t="str">
        <f t="shared" si="94"/>
        <v/>
      </c>
      <c r="T756" s="31" t="str">
        <f t="shared" si="93"/>
        <v/>
      </c>
    </row>
    <row r="757" spans="1:20" x14ac:dyDescent="0.25">
      <c r="A757" s="27"/>
      <c r="B757" s="28"/>
      <c r="C757" s="28"/>
      <c r="D757" s="29"/>
      <c r="E757" s="30"/>
      <c r="F757" s="30"/>
      <c r="G757" s="29"/>
      <c r="H757" s="27"/>
      <c r="I757" s="27"/>
      <c r="J757" s="27"/>
      <c r="K757" s="27"/>
      <c r="L757" s="31" t="str">
        <f t="shared" si="88"/>
        <v/>
      </c>
      <c r="M757" s="31" t="str">
        <f t="shared" si="89"/>
        <v/>
      </c>
      <c r="N757" s="31" t="str">
        <f t="shared" si="90"/>
        <v/>
      </c>
      <c r="O757" s="32" t="str">
        <f>IF(AND(A757="",B757=""), "",IF(I757&gt;0, I757+LOOKUP(N757,'Adjustment Factors'!$B$7:$B$25,'Adjustment Factors'!$C$7:$C$25),IF(OR(C757="B", C757= "S"), 'Adjustment Factors'!$C$28,IF(C757="H", 'Adjustment Factors'!$C$29,"Sex Req'd"))))</f>
        <v/>
      </c>
      <c r="P757" s="31" t="str">
        <f t="shared" si="91"/>
        <v/>
      </c>
      <c r="Q757" s="32" t="str">
        <f>IF(OR(AND(A757="",B757=""),C757="",J757="" ), "",ROUND((((J757-(IF(I757&gt;0, I757,IF(OR(C757="B", C757= "S"), 'Adjustment Factors'!$C$28,IF(C757="H", 'Adjustment Factors'!$C$29,"Sex Req'd")))))/L757)*205)+IF(I757&gt;0, I757,IF(OR(C757="B", C757= "S"), 'Adjustment Factors'!$C$28,IF(C757="H", 'Adjustment Factors'!$C$29,"Sex Req'd")))+IF(OR(C757="B",C757="S"),LOOKUP(N757,'Adjustment Factors'!$B$7:$B$25,'Adjustment Factors'!$D$7:$D$25),IF(C757="H",LOOKUP(N757,'Adjustment Factors'!$B$7:$B$25,'Adjustment Factors'!$E$7:$E$25),"")),0))</f>
        <v/>
      </c>
      <c r="R757" s="31" t="str">
        <f t="shared" si="92"/>
        <v/>
      </c>
      <c r="S757" s="32" t="str">
        <f t="shared" si="94"/>
        <v/>
      </c>
      <c r="T757" s="31" t="str">
        <f t="shared" si="93"/>
        <v/>
      </c>
    </row>
    <row r="758" spans="1:20" x14ac:dyDescent="0.25">
      <c r="A758" s="27"/>
      <c r="B758" s="28"/>
      <c r="C758" s="28"/>
      <c r="D758" s="29"/>
      <c r="E758" s="30"/>
      <c r="F758" s="30"/>
      <c r="G758" s="29"/>
      <c r="H758" s="27"/>
      <c r="I758" s="27"/>
      <c r="J758" s="27"/>
      <c r="K758" s="27"/>
      <c r="L758" s="31" t="str">
        <f t="shared" si="88"/>
        <v/>
      </c>
      <c r="M758" s="31" t="str">
        <f t="shared" si="89"/>
        <v/>
      </c>
      <c r="N758" s="31" t="str">
        <f t="shared" si="90"/>
        <v/>
      </c>
      <c r="O758" s="32" t="str">
        <f>IF(AND(A758="",B758=""), "",IF(I758&gt;0, I758+LOOKUP(N758,'Adjustment Factors'!$B$7:$B$25,'Adjustment Factors'!$C$7:$C$25),IF(OR(C758="B", C758= "S"), 'Adjustment Factors'!$C$28,IF(C758="H", 'Adjustment Factors'!$C$29,"Sex Req'd"))))</f>
        <v/>
      </c>
      <c r="P758" s="31" t="str">
        <f t="shared" si="91"/>
        <v/>
      </c>
      <c r="Q758" s="32" t="str">
        <f>IF(OR(AND(A758="",B758=""),C758="",J758="" ), "",ROUND((((J758-(IF(I758&gt;0, I758,IF(OR(C758="B", C758= "S"), 'Adjustment Factors'!$C$28,IF(C758="H", 'Adjustment Factors'!$C$29,"Sex Req'd")))))/L758)*205)+IF(I758&gt;0, I758,IF(OR(C758="B", C758= "S"), 'Adjustment Factors'!$C$28,IF(C758="H", 'Adjustment Factors'!$C$29,"Sex Req'd")))+IF(OR(C758="B",C758="S"),LOOKUP(N758,'Adjustment Factors'!$B$7:$B$25,'Adjustment Factors'!$D$7:$D$25),IF(C758="H",LOOKUP(N758,'Adjustment Factors'!$B$7:$B$25,'Adjustment Factors'!$E$7:$E$25),"")),0))</f>
        <v/>
      </c>
      <c r="R758" s="31" t="str">
        <f t="shared" si="92"/>
        <v/>
      </c>
      <c r="S758" s="32" t="str">
        <f t="shared" si="94"/>
        <v/>
      </c>
      <c r="T758" s="31" t="str">
        <f t="shared" si="93"/>
        <v/>
      </c>
    </row>
    <row r="759" spans="1:20" x14ac:dyDescent="0.25">
      <c r="A759" s="27"/>
      <c r="B759" s="28"/>
      <c r="C759" s="28"/>
      <c r="D759" s="29"/>
      <c r="E759" s="30"/>
      <c r="F759" s="30"/>
      <c r="G759" s="29"/>
      <c r="H759" s="27"/>
      <c r="I759" s="27"/>
      <c r="J759" s="27"/>
      <c r="K759" s="27"/>
      <c r="L759" s="31" t="str">
        <f t="shared" si="88"/>
        <v/>
      </c>
      <c r="M759" s="31" t="str">
        <f t="shared" si="89"/>
        <v/>
      </c>
      <c r="N759" s="31" t="str">
        <f t="shared" si="90"/>
        <v/>
      </c>
      <c r="O759" s="32" t="str">
        <f>IF(AND(A759="",B759=""), "",IF(I759&gt;0, I759+LOOKUP(N759,'Adjustment Factors'!$B$7:$B$25,'Adjustment Factors'!$C$7:$C$25),IF(OR(C759="B", C759= "S"), 'Adjustment Factors'!$C$28,IF(C759="H", 'Adjustment Factors'!$C$29,"Sex Req'd"))))</f>
        <v/>
      </c>
      <c r="P759" s="31" t="str">
        <f t="shared" si="91"/>
        <v/>
      </c>
      <c r="Q759" s="32" t="str">
        <f>IF(OR(AND(A759="",B759=""),C759="",J759="" ), "",ROUND((((J759-(IF(I759&gt;0, I759,IF(OR(C759="B", C759= "S"), 'Adjustment Factors'!$C$28,IF(C759="H", 'Adjustment Factors'!$C$29,"Sex Req'd")))))/L759)*205)+IF(I759&gt;0, I759,IF(OR(C759="B", C759= "S"), 'Adjustment Factors'!$C$28,IF(C759="H", 'Adjustment Factors'!$C$29,"Sex Req'd")))+IF(OR(C759="B",C759="S"),LOOKUP(N759,'Adjustment Factors'!$B$7:$B$25,'Adjustment Factors'!$D$7:$D$25),IF(C759="H",LOOKUP(N759,'Adjustment Factors'!$B$7:$B$25,'Adjustment Factors'!$E$7:$E$25),"")),0))</f>
        <v/>
      </c>
      <c r="R759" s="31" t="str">
        <f t="shared" si="92"/>
        <v/>
      </c>
      <c r="S759" s="32" t="str">
        <f t="shared" si="94"/>
        <v/>
      </c>
      <c r="T759" s="31" t="str">
        <f t="shared" si="93"/>
        <v/>
      </c>
    </row>
    <row r="760" spans="1:20" x14ac:dyDescent="0.25">
      <c r="A760" s="27"/>
      <c r="B760" s="28"/>
      <c r="C760" s="28"/>
      <c r="D760" s="29"/>
      <c r="E760" s="30"/>
      <c r="F760" s="30"/>
      <c r="G760" s="29"/>
      <c r="H760" s="27"/>
      <c r="I760" s="27"/>
      <c r="J760" s="27"/>
      <c r="K760" s="27"/>
      <c r="L760" s="31" t="str">
        <f t="shared" ref="L760:L823" si="95">IF(OR(D760="",$D$8=""), "",IF(AND(($D$8-D760)&gt;=160,($D$8-D760)&lt;=250),($D$8-D760),"Out of Range"))</f>
        <v/>
      </c>
      <c r="M760" s="31" t="str">
        <f t="shared" ref="M760:M823" si="96">IF(OR(D760="",$D$9=""), "",IF(AND(($D$9-D760)&gt;=320,($D$9-D760)&lt;=410),($D$9-D760),"Out of Range"))</f>
        <v/>
      </c>
      <c r="N760" s="31" t="str">
        <f t="shared" ref="N760:N823" si="97">IF(D760="","",IF(G760&lt;&gt;"",IF((D760-G760)&lt; 640, 1, IF(AND((D760-G760)&gt;639, (D760-G760)&lt;730), 2, INT((D760-G760)/365))),IF(H760&gt;0,H760,"Dam Age Rqd")))</f>
        <v/>
      </c>
      <c r="O760" s="32" t="str">
        <f>IF(AND(A760="",B760=""), "",IF(I760&gt;0, I760+LOOKUP(N760,'Adjustment Factors'!$B$7:$B$25,'Adjustment Factors'!$C$7:$C$25),IF(OR(C760="B", C760= "S"), 'Adjustment Factors'!$C$28,IF(C760="H", 'Adjustment Factors'!$C$29,"Sex Req'd"))))</f>
        <v/>
      </c>
      <c r="P760" s="31" t="str">
        <f t="shared" si="91"/>
        <v/>
      </c>
      <c r="Q760" s="32" t="str">
        <f>IF(OR(AND(A760="",B760=""),C760="",J760="" ), "",ROUND((((J760-(IF(I760&gt;0, I760,IF(OR(C760="B", C760= "S"), 'Adjustment Factors'!$C$28,IF(C760="H", 'Adjustment Factors'!$C$29,"Sex Req'd")))))/L760)*205)+IF(I760&gt;0, I760,IF(OR(C760="B", C760= "S"), 'Adjustment Factors'!$C$28,IF(C760="H", 'Adjustment Factors'!$C$29,"Sex Req'd")))+IF(OR(C760="B",C760="S"),LOOKUP(N760,'Adjustment Factors'!$B$7:$B$25,'Adjustment Factors'!$D$7:$D$25),IF(C760="H",LOOKUP(N760,'Adjustment Factors'!$B$7:$B$25,'Adjustment Factors'!$E$7:$E$25),"")),0))</f>
        <v/>
      </c>
      <c r="R760" s="31" t="str">
        <f t="shared" si="92"/>
        <v/>
      </c>
      <c r="S760" s="32" t="str">
        <f t="shared" si="94"/>
        <v/>
      </c>
      <c r="T760" s="31" t="str">
        <f t="shared" si="93"/>
        <v/>
      </c>
    </row>
    <row r="761" spans="1:20" x14ac:dyDescent="0.25">
      <c r="A761" s="27"/>
      <c r="B761" s="28"/>
      <c r="C761" s="28"/>
      <c r="D761" s="29"/>
      <c r="E761" s="30"/>
      <c r="F761" s="30"/>
      <c r="G761" s="29"/>
      <c r="H761" s="27"/>
      <c r="I761" s="27"/>
      <c r="J761" s="27"/>
      <c r="K761" s="27"/>
      <c r="L761" s="31" t="str">
        <f t="shared" si="95"/>
        <v/>
      </c>
      <c r="M761" s="31" t="str">
        <f t="shared" si="96"/>
        <v/>
      </c>
      <c r="N761" s="31" t="str">
        <f t="shared" si="97"/>
        <v/>
      </c>
      <c r="O761" s="32" t="str">
        <f>IF(AND(A761="",B761=""), "",IF(I761&gt;0, I761+LOOKUP(N761,'Adjustment Factors'!$B$7:$B$25,'Adjustment Factors'!$C$7:$C$25),IF(OR(C761="B", C761= "S"), 'Adjustment Factors'!$C$28,IF(C761="H", 'Adjustment Factors'!$C$29,"Sex Req'd"))))</f>
        <v/>
      </c>
      <c r="P761" s="31" t="str">
        <f t="shared" si="91"/>
        <v/>
      </c>
      <c r="Q761" s="32" t="str">
        <f>IF(OR(AND(A761="",B761=""),C761="",J761="" ), "",ROUND((((J761-(IF(I761&gt;0, I761,IF(OR(C761="B", C761= "S"), 'Adjustment Factors'!$C$28,IF(C761="H", 'Adjustment Factors'!$C$29,"Sex Req'd")))))/L761)*205)+IF(I761&gt;0, I761,IF(OR(C761="B", C761= "S"), 'Adjustment Factors'!$C$28,IF(C761="H", 'Adjustment Factors'!$C$29,"Sex Req'd")))+IF(OR(C761="B",C761="S"),LOOKUP(N761,'Adjustment Factors'!$B$7:$B$25,'Adjustment Factors'!$D$7:$D$25),IF(C761="H",LOOKUP(N761,'Adjustment Factors'!$B$7:$B$25,'Adjustment Factors'!$E$7:$E$25),"")),0))</f>
        <v/>
      </c>
      <c r="R761" s="31" t="str">
        <f t="shared" si="92"/>
        <v/>
      </c>
      <c r="S761" s="32" t="str">
        <f t="shared" si="94"/>
        <v/>
      </c>
      <c r="T761" s="31" t="str">
        <f t="shared" si="93"/>
        <v/>
      </c>
    </row>
    <row r="762" spans="1:20" x14ac:dyDescent="0.25">
      <c r="A762" s="27"/>
      <c r="B762" s="28"/>
      <c r="C762" s="28"/>
      <c r="D762" s="29"/>
      <c r="E762" s="30"/>
      <c r="F762" s="30"/>
      <c r="G762" s="29"/>
      <c r="H762" s="27"/>
      <c r="I762" s="27"/>
      <c r="J762" s="27"/>
      <c r="K762" s="27"/>
      <c r="L762" s="31" t="str">
        <f t="shared" si="95"/>
        <v/>
      </c>
      <c r="M762" s="31" t="str">
        <f t="shared" si="96"/>
        <v/>
      </c>
      <c r="N762" s="31" t="str">
        <f t="shared" si="97"/>
        <v/>
      </c>
      <c r="O762" s="32" t="str">
        <f>IF(AND(A762="",B762=""), "",IF(I762&gt;0, I762+LOOKUP(N762,'Adjustment Factors'!$B$7:$B$25,'Adjustment Factors'!$C$7:$C$25),IF(OR(C762="B", C762= "S"), 'Adjustment Factors'!$C$28,IF(C762="H", 'Adjustment Factors'!$C$29,"Sex Req'd"))))</f>
        <v/>
      </c>
      <c r="P762" s="31" t="str">
        <f t="shared" si="91"/>
        <v/>
      </c>
      <c r="Q762" s="32" t="str">
        <f>IF(OR(AND(A762="",B762=""),C762="",J762="" ), "",ROUND((((J762-(IF(I762&gt;0, I762,IF(OR(C762="B", C762= "S"), 'Adjustment Factors'!$C$28,IF(C762="H", 'Adjustment Factors'!$C$29,"Sex Req'd")))))/L762)*205)+IF(I762&gt;0, I762,IF(OR(C762="B", C762= "S"), 'Adjustment Factors'!$C$28,IF(C762="H", 'Adjustment Factors'!$C$29,"Sex Req'd")))+IF(OR(C762="B",C762="S"),LOOKUP(N762,'Adjustment Factors'!$B$7:$B$25,'Adjustment Factors'!$D$7:$D$25),IF(C762="H",LOOKUP(N762,'Adjustment Factors'!$B$7:$B$25,'Adjustment Factors'!$E$7:$E$25),"")),0))</f>
        <v/>
      </c>
      <c r="R762" s="31" t="str">
        <f t="shared" si="92"/>
        <v/>
      </c>
      <c r="S762" s="32" t="str">
        <f t="shared" si="94"/>
        <v/>
      </c>
      <c r="T762" s="31" t="str">
        <f t="shared" si="93"/>
        <v/>
      </c>
    </row>
    <row r="763" spans="1:20" x14ac:dyDescent="0.25">
      <c r="A763" s="27"/>
      <c r="B763" s="28"/>
      <c r="C763" s="28"/>
      <c r="D763" s="29"/>
      <c r="E763" s="30"/>
      <c r="F763" s="30"/>
      <c r="G763" s="29"/>
      <c r="H763" s="27"/>
      <c r="I763" s="27"/>
      <c r="J763" s="27"/>
      <c r="K763" s="27"/>
      <c r="L763" s="31" t="str">
        <f t="shared" si="95"/>
        <v/>
      </c>
      <c r="M763" s="31" t="str">
        <f t="shared" si="96"/>
        <v/>
      </c>
      <c r="N763" s="31" t="str">
        <f t="shared" si="97"/>
        <v/>
      </c>
      <c r="O763" s="32" t="str">
        <f>IF(AND(A763="",B763=""), "",IF(I763&gt;0, I763+LOOKUP(N763,'Adjustment Factors'!$B$7:$B$25,'Adjustment Factors'!$C$7:$C$25),IF(OR(C763="B", C763= "S"), 'Adjustment Factors'!$C$28,IF(C763="H", 'Adjustment Factors'!$C$29,"Sex Req'd"))))</f>
        <v/>
      </c>
      <c r="P763" s="31" t="str">
        <f t="shared" ref="P763:P826" si="98">IF(O763="","",O763/$O$12*100)</f>
        <v/>
      </c>
      <c r="Q763" s="32" t="str">
        <f>IF(OR(AND(A763="",B763=""),C763="",J763="" ), "",ROUND((((J763-(IF(I763&gt;0, I763,IF(OR(C763="B", C763= "S"), 'Adjustment Factors'!$C$28,IF(C763="H", 'Adjustment Factors'!$C$29,"Sex Req'd")))))/L763)*205)+IF(I763&gt;0, I763,IF(OR(C763="B", C763= "S"), 'Adjustment Factors'!$C$28,IF(C763="H", 'Adjustment Factors'!$C$29,"Sex Req'd")))+IF(OR(C763="B",C763="S"),LOOKUP(N763,'Adjustment Factors'!$B$7:$B$25,'Adjustment Factors'!$D$7:$D$25),IF(C763="H",LOOKUP(N763,'Adjustment Factors'!$B$7:$B$25,'Adjustment Factors'!$E$7:$E$25),"")),0))</f>
        <v/>
      </c>
      <c r="R763" s="31" t="str">
        <f t="shared" ref="R763:R826" si="99">IF(Q763="","",Q763/$Q$12*100)</f>
        <v/>
      </c>
      <c r="S763" s="32" t="str">
        <f t="shared" si="94"/>
        <v/>
      </c>
      <c r="T763" s="31" t="str">
        <f t="shared" ref="T763:T826" si="100">IF(S763="","",S763/$S$12*100)</f>
        <v/>
      </c>
    </row>
    <row r="764" spans="1:20" x14ac:dyDescent="0.25">
      <c r="A764" s="27"/>
      <c r="B764" s="28"/>
      <c r="C764" s="28"/>
      <c r="D764" s="29"/>
      <c r="E764" s="30"/>
      <c r="F764" s="30"/>
      <c r="G764" s="29"/>
      <c r="H764" s="27"/>
      <c r="I764" s="27"/>
      <c r="J764" s="27"/>
      <c r="K764" s="27"/>
      <c r="L764" s="31" t="str">
        <f t="shared" si="95"/>
        <v/>
      </c>
      <c r="M764" s="31" t="str">
        <f t="shared" si="96"/>
        <v/>
      </c>
      <c r="N764" s="31" t="str">
        <f t="shared" si="97"/>
        <v/>
      </c>
      <c r="O764" s="32" t="str">
        <f>IF(AND(A764="",B764=""), "",IF(I764&gt;0, I764+LOOKUP(N764,'Adjustment Factors'!$B$7:$B$25,'Adjustment Factors'!$C$7:$C$25),IF(OR(C764="B", C764= "S"), 'Adjustment Factors'!$C$28,IF(C764="H", 'Adjustment Factors'!$C$29,"Sex Req'd"))))</f>
        <v/>
      </c>
      <c r="P764" s="31" t="str">
        <f t="shared" si="98"/>
        <v/>
      </c>
      <c r="Q764" s="32" t="str">
        <f>IF(OR(AND(A764="",B764=""),C764="",J764="" ), "",ROUND((((J764-(IF(I764&gt;0, I764,IF(OR(C764="B", C764= "S"), 'Adjustment Factors'!$C$28,IF(C764="H", 'Adjustment Factors'!$C$29,"Sex Req'd")))))/L764)*205)+IF(I764&gt;0, I764,IF(OR(C764="B", C764= "S"), 'Adjustment Factors'!$C$28,IF(C764="H", 'Adjustment Factors'!$C$29,"Sex Req'd")))+IF(OR(C764="B",C764="S"),LOOKUP(N764,'Adjustment Factors'!$B$7:$B$25,'Adjustment Factors'!$D$7:$D$25),IF(C764="H",LOOKUP(N764,'Adjustment Factors'!$B$7:$B$25,'Adjustment Factors'!$E$7:$E$25),"")),0))</f>
        <v/>
      </c>
      <c r="R764" s="31" t="str">
        <f t="shared" si="99"/>
        <v/>
      </c>
      <c r="S764" s="32" t="str">
        <f t="shared" si="94"/>
        <v/>
      </c>
      <c r="T764" s="31" t="str">
        <f t="shared" si="100"/>
        <v/>
      </c>
    </row>
    <row r="765" spans="1:20" x14ac:dyDescent="0.25">
      <c r="A765" s="27"/>
      <c r="B765" s="28"/>
      <c r="C765" s="28"/>
      <c r="D765" s="29"/>
      <c r="E765" s="30"/>
      <c r="F765" s="30"/>
      <c r="G765" s="29"/>
      <c r="H765" s="27"/>
      <c r="I765" s="27"/>
      <c r="J765" s="27"/>
      <c r="K765" s="27"/>
      <c r="L765" s="31" t="str">
        <f t="shared" si="95"/>
        <v/>
      </c>
      <c r="M765" s="31" t="str">
        <f t="shared" si="96"/>
        <v/>
      </c>
      <c r="N765" s="31" t="str">
        <f t="shared" si="97"/>
        <v/>
      </c>
      <c r="O765" s="32" t="str">
        <f>IF(AND(A765="",B765=""), "",IF(I765&gt;0, I765+LOOKUP(N765,'Adjustment Factors'!$B$7:$B$25,'Adjustment Factors'!$C$7:$C$25),IF(OR(C765="B", C765= "S"), 'Adjustment Factors'!$C$28,IF(C765="H", 'Adjustment Factors'!$C$29,"Sex Req'd"))))</f>
        <v/>
      </c>
      <c r="P765" s="31" t="str">
        <f t="shared" si="98"/>
        <v/>
      </c>
      <c r="Q765" s="32" t="str">
        <f>IF(OR(AND(A765="",B765=""),C765="",J765="" ), "",ROUND((((J765-(IF(I765&gt;0, I765,IF(OR(C765="B", C765= "S"), 'Adjustment Factors'!$C$28,IF(C765="H", 'Adjustment Factors'!$C$29,"Sex Req'd")))))/L765)*205)+IF(I765&gt;0, I765,IF(OR(C765="B", C765= "S"), 'Adjustment Factors'!$C$28,IF(C765="H", 'Adjustment Factors'!$C$29,"Sex Req'd")))+IF(OR(C765="B",C765="S"),LOOKUP(N765,'Adjustment Factors'!$B$7:$B$25,'Adjustment Factors'!$D$7:$D$25),IF(C765="H",LOOKUP(N765,'Adjustment Factors'!$B$7:$B$25,'Adjustment Factors'!$E$7:$E$25),"")),0))</f>
        <v/>
      </c>
      <c r="R765" s="31" t="str">
        <f t="shared" si="99"/>
        <v/>
      </c>
      <c r="S765" s="32" t="str">
        <f t="shared" si="94"/>
        <v/>
      </c>
      <c r="T765" s="31" t="str">
        <f t="shared" si="100"/>
        <v/>
      </c>
    </row>
    <row r="766" spans="1:20" x14ac:dyDescent="0.25">
      <c r="A766" s="27"/>
      <c r="B766" s="28"/>
      <c r="C766" s="28"/>
      <c r="D766" s="29"/>
      <c r="E766" s="30"/>
      <c r="F766" s="30"/>
      <c r="G766" s="29"/>
      <c r="H766" s="27"/>
      <c r="I766" s="27"/>
      <c r="J766" s="27"/>
      <c r="K766" s="27"/>
      <c r="L766" s="31" t="str">
        <f t="shared" si="95"/>
        <v/>
      </c>
      <c r="M766" s="31" t="str">
        <f t="shared" si="96"/>
        <v/>
      </c>
      <c r="N766" s="31" t="str">
        <f t="shared" si="97"/>
        <v/>
      </c>
      <c r="O766" s="32" t="str">
        <f>IF(AND(A766="",B766=""), "",IF(I766&gt;0, I766+LOOKUP(N766,'Adjustment Factors'!$B$7:$B$25,'Adjustment Factors'!$C$7:$C$25),IF(OR(C766="B", C766= "S"), 'Adjustment Factors'!$C$28,IF(C766="H", 'Adjustment Factors'!$C$29,"Sex Req'd"))))</f>
        <v/>
      </c>
      <c r="P766" s="31" t="str">
        <f t="shared" si="98"/>
        <v/>
      </c>
      <c r="Q766" s="32" t="str">
        <f>IF(OR(AND(A766="",B766=""),C766="",J766="" ), "",ROUND((((J766-(IF(I766&gt;0, I766,IF(OR(C766="B", C766= "S"), 'Adjustment Factors'!$C$28,IF(C766="H", 'Adjustment Factors'!$C$29,"Sex Req'd")))))/L766)*205)+IF(I766&gt;0, I766,IF(OR(C766="B", C766= "S"), 'Adjustment Factors'!$C$28,IF(C766="H", 'Adjustment Factors'!$C$29,"Sex Req'd")))+IF(OR(C766="B",C766="S"),LOOKUP(N766,'Adjustment Factors'!$B$7:$B$25,'Adjustment Factors'!$D$7:$D$25),IF(C766="H",LOOKUP(N766,'Adjustment Factors'!$B$7:$B$25,'Adjustment Factors'!$E$7:$E$25),"")),0))</f>
        <v/>
      </c>
      <c r="R766" s="31" t="str">
        <f t="shared" si="99"/>
        <v/>
      </c>
      <c r="S766" s="32" t="str">
        <f t="shared" si="94"/>
        <v/>
      </c>
      <c r="T766" s="31" t="str">
        <f t="shared" si="100"/>
        <v/>
      </c>
    </row>
    <row r="767" spans="1:20" x14ac:dyDescent="0.25">
      <c r="A767" s="27"/>
      <c r="B767" s="28"/>
      <c r="C767" s="28"/>
      <c r="D767" s="29"/>
      <c r="E767" s="30"/>
      <c r="F767" s="30"/>
      <c r="G767" s="29"/>
      <c r="H767" s="27"/>
      <c r="I767" s="27"/>
      <c r="J767" s="27"/>
      <c r="K767" s="27"/>
      <c r="L767" s="31" t="str">
        <f t="shared" si="95"/>
        <v/>
      </c>
      <c r="M767" s="31" t="str">
        <f t="shared" si="96"/>
        <v/>
      </c>
      <c r="N767" s="31" t="str">
        <f t="shared" si="97"/>
        <v/>
      </c>
      <c r="O767" s="32" t="str">
        <f>IF(AND(A767="",B767=""), "",IF(I767&gt;0, I767+LOOKUP(N767,'Adjustment Factors'!$B$7:$B$25,'Adjustment Factors'!$C$7:$C$25),IF(OR(C767="B", C767= "S"), 'Adjustment Factors'!$C$28,IF(C767="H", 'Adjustment Factors'!$C$29,"Sex Req'd"))))</f>
        <v/>
      </c>
      <c r="P767" s="31" t="str">
        <f t="shared" si="98"/>
        <v/>
      </c>
      <c r="Q767" s="32" t="str">
        <f>IF(OR(AND(A767="",B767=""),C767="",J767="" ), "",ROUND((((J767-(IF(I767&gt;0, I767,IF(OR(C767="B", C767= "S"), 'Adjustment Factors'!$C$28,IF(C767="H", 'Adjustment Factors'!$C$29,"Sex Req'd")))))/L767)*205)+IF(I767&gt;0, I767,IF(OR(C767="B", C767= "S"), 'Adjustment Factors'!$C$28,IF(C767="H", 'Adjustment Factors'!$C$29,"Sex Req'd")))+IF(OR(C767="B",C767="S"),LOOKUP(N767,'Adjustment Factors'!$B$7:$B$25,'Adjustment Factors'!$D$7:$D$25),IF(C767="H",LOOKUP(N767,'Adjustment Factors'!$B$7:$B$25,'Adjustment Factors'!$E$7:$E$25),"")),0))</f>
        <v/>
      </c>
      <c r="R767" s="31" t="str">
        <f t="shared" si="99"/>
        <v/>
      </c>
      <c r="S767" s="32" t="str">
        <f t="shared" si="94"/>
        <v/>
      </c>
      <c r="T767" s="31" t="str">
        <f t="shared" si="100"/>
        <v/>
      </c>
    </row>
    <row r="768" spans="1:20" x14ac:dyDescent="0.25">
      <c r="A768" s="27"/>
      <c r="B768" s="28"/>
      <c r="C768" s="28"/>
      <c r="D768" s="29"/>
      <c r="E768" s="30"/>
      <c r="F768" s="30"/>
      <c r="G768" s="29"/>
      <c r="H768" s="27"/>
      <c r="I768" s="27"/>
      <c r="J768" s="27"/>
      <c r="K768" s="27"/>
      <c r="L768" s="31" t="str">
        <f t="shared" si="95"/>
        <v/>
      </c>
      <c r="M768" s="31" t="str">
        <f t="shared" si="96"/>
        <v/>
      </c>
      <c r="N768" s="31" t="str">
        <f t="shared" si="97"/>
        <v/>
      </c>
      <c r="O768" s="32" t="str">
        <f>IF(AND(A768="",B768=""), "",IF(I768&gt;0, I768+LOOKUP(N768,'Adjustment Factors'!$B$7:$B$25,'Adjustment Factors'!$C$7:$C$25),IF(OR(C768="B", C768= "S"), 'Adjustment Factors'!$C$28,IF(C768="H", 'Adjustment Factors'!$C$29,"Sex Req'd"))))</f>
        <v/>
      </c>
      <c r="P768" s="31" t="str">
        <f t="shared" si="98"/>
        <v/>
      </c>
      <c r="Q768" s="32" t="str">
        <f>IF(OR(AND(A768="",B768=""),C768="",J768="" ), "",ROUND((((J768-(IF(I768&gt;0, I768,IF(OR(C768="B", C768= "S"), 'Adjustment Factors'!$C$28,IF(C768="H", 'Adjustment Factors'!$C$29,"Sex Req'd")))))/L768)*205)+IF(I768&gt;0, I768,IF(OR(C768="B", C768= "S"), 'Adjustment Factors'!$C$28,IF(C768="H", 'Adjustment Factors'!$C$29,"Sex Req'd")))+IF(OR(C768="B",C768="S"),LOOKUP(N768,'Adjustment Factors'!$B$7:$B$25,'Adjustment Factors'!$D$7:$D$25),IF(C768="H",LOOKUP(N768,'Adjustment Factors'!$B$7:$B$25,'Adjustment Factors'!$E$7:$E$25),"")),0))</f>
        <v/>
      </c>
      <c r="R768" s="31" t="str">
        <f t="shared" si="99"/>
        <v/>
      </c>
      <c r="S768" s="32" t="str">
        <f t="shared" si="94"/>
        <v/>
      </c>
      <c r="T768" s="31" t="str">
        <f t="shared" si="100"/>
        <v/>
      </c>
    </row>
    <row r="769" spans="1:20" x14ac:dyDescent="0.25">
      <c r="A769" s="27"/>
      <c r="B769" s="28"/>
      <c r="C769" s="28"/>
      <c r="D769" s="29"/>
      <c r="E769" s="30"/>
      <c r="F769" s="30"/>
      <c r="G769" s="29"/>
      <c r="H769" s="27"/>
      <c r="I769" s="27"/>
      <c r="J769" s="27"/>
      <c r="K769" s="27"/>
      <c r="L769" s="31" t="str">
        <f t="shared" si="95"/>
        <v/>
      </c>
      <c r="M769" s="31" t="str">
        <f t="shared" si="96"/>
        <v/>
      </c>
      <c r="N769" s="31" t="str">
        <f t="shared" si="97"/>
        <v/>
      </c>
      <c r="O769" s="32" t="str">
        <f>IF(AND(A769="",B769=""), "",IF(I769&gt;0, I769+LOOKUP(N769,'Adjustment Factors'!$B$7:$B$25,'Adjustment Factors'!$C$7:$C$25),IF(OR(C769="B", C769= "S"), 'Adjustment Factors'!$C$28,IF(C769="H", 'Adjustment Factors'!$C$29,"Sex Req'd"))))</f>
        <v/>
      </c>
      <c r="P769" s="31" t="str">
        <f t="shared" si="98"/>
        <v/>
      </c>
      <c r="Q769" s="32" t="str">
        <f>IF(OR(AND(A769="",B769=""),C769="",J769="" ), "",ROUND((((J769-(IF(I769&gt;0, I769,IF(OR(C769="B", C769= "S"), 'Adjustment Factors'!$C$28,IF(C769="H", 'Adjustment Factors'!$C$29,"Sex Req'd")))))/L769)*205)+IF(I769&gt;0, I769,IF(OR(C769="B", C769= "S"), 'Adjustment Factors'!$C$28,IF(C769="H", 'Adjustment Factors'!$C$29,"Sex Req'd")))+IF(OR(C769="B",C769="S"),LOOKUP(N769,'Adjustment Factors'!$B$7:$B$25,'Adjustment Factors'!$D$7:$D$25),IF(C769="H",LOOKUP(N769,'Adjustment Factors'!$B$7:$B$25,'Adjustment Factors'!$E$7:$E$25),"")),0))</f>
        <v/>
      </c>
      <c r="R769" s="31" t="str">
        <f t="shared" si="99"/>
        <v/>
      </c>
      <c r="S769" s="32" t="str">
        <f t="shared" si="94"/>
        <v/>
      </c>
      <c r="T769" s="31" t="str">
        <f t="shared" si="100"/>
        <v/>
      </c>
    </row>
    <row r="770" spans="1:20" x14ac:dyDescent="0.25">
      <c r="A770" s="27"/>
      <c r="B770" s="28"/>
      <c r="C770" s="28"/>
      <c r="D770" s="29"/>
      <c r="E770" s="30"/>
      <c r="F770" s="30"/>
      <c r="G770" s="29"/>
      <c r="H770" s="27"/>
      <c r="I770" s="27"/>
      <c r="J770" s="27"/>
      <c r="K770" s="27"/>
      <c r="L770" s="31" t="str">
        <f t="shared" si="95"/>
        <v/>
      </c>
      <c r="M770" s="31" t="str">
        <f t="shared" si="96"/>
        <v/>
      </c>
      <c r="N770" s="31" t="str">
        <f t="shared" si="97"/>
        <v/>
      </c>
      <c r="O770" s="32" t="str">
        <f>IF(AND(A770="",B770=""), "",IF(I770&gt;0, I770+LOOKUP(N770,'Adjustment Factors'!$B$7:$B$25,'Adjustment Factors'!$C$7:$C$25),IF(OR(C770="B", C770= "S"), 'Adjustment Factors'!$C$28,IF(C770="H", 'Adjustment Factors'!$C$29,"Sex Req'd"))))</f>
        <v/>
      </c>
      <c r="P770" s="31" t="str">
        <f t="shared" si="98"/>
        <v/>
      </c>
      <c r="Q770" s="32" t="str">
        <f>IF(OR(AND(A770="",B770=""),C770="",J770="" ), "",ROUND((((J770-(IF(I770&gt;0, I770,IF(OR(C770="B", C770= "S"), 'Adjustment Factors'!$C$28,IF(C770="H", 'Adjustment Factors'!$C$29,"Sex Req'd")))))/L770)*205)+IF(I770&gt;0, I770,IF(OR(C770="B", C770= "S"), 'Adjustment Factors'!$C$28,IF(C770="H", 'Adjustment Factors'!$C$29,"Sex Req'd")))+IF(OR(C770="B",C770="S"),LOOKUP(N770,'Adjustment Factors'!$B$7:$B$25,'Adjustment Factors'!$D$7:$D$25),IF(C770="H",LOOKUP(N770,'Adjustment Factors'!$B$7:$B$25,'Adjustment Factors'!$E$7:$E$25),"")),0))</f>
        <v/>
      </c>
      <c r="R770" s="31" t="str">
        <f t="shared" si="99"/>
        <v/>
      </c>
      <c r="S770" s="32" t="str">
        <f t="shared" si="94"/>
        <v/>
      </c>
      <c r="T770" s="31" t="str">
        <f t="shared" si="100"/>
        <v/>
      </c>
    </row>
    <row r="771" spans="1:20" x14ac:dyDescent="0.25">
      <c r="A771" s="27"/>
      <c r="B771" s="28"/>
      <c r="C771" s="28"/>
      <c r="D771" s="29"/>
      <c r="E771" s="30"/>
      <c r="F771" s="30"/>
      <c r="G771" s="29"/>
      <c r="H771" s="27"/>
      <c r="I771" s="27"/>
      <c r="J771" s="27"/>
      <c r="K771" s="27"/>
      <c r="L771" s="31" t="str">
        <f t="shared" si="95"/>
        <v/>
      </c>
      <c r="M771" s="31" t="str">
        <f t="shared" si="96"/>
        <v/>
      </c>
      <c r="N771" s="31" t="str">
        <f t="shared" si="97"/>
        <v/>
      </c>
      <c r="O771" s="32" t="str">
        <f>IF(AND(A771="",B771=""), "",IF(I771&gt;0, I771+LOOKUP(N771,'Adjustment Factors'!$B$7:$B$25,'Adjustment Factors'!$C$7:$C$25),IF(OR(C771="B", C771= "S"), 'Adjustment Factors'!$C$28,IF(C771="H", 'Adjustment Factors'!$C$29,"Sex Req'd"))))</f>
        <v/>
      </c>
      <c r="P771" s="31" t="str">
        <f t="shared" si="98"/>
        <v/>
      </c>
      <c r="Q771" s="32" t="str">
        <f>IF(OR(AND(A771="",B771=""),C771="",J771="" ), "",ROUND((((J771-(IF(I771&gt;0, I771,IF(OR(C771="B", C771= "S"), 'Adjustment Factors'!$C$28,IF(C771="H", 'Adjustment Factors'!$C$29,"Sex Req'd")))))/L771)*205)+IF(I771&gt;0, I771,IF(OR(C771="B", C771= "S"), 'Adjustment Factors'!$C$28,IF(C771="H", 'Adjustment Factors'!$C$29,"Sex Req'd")))+IF(OR(C771="B",C771="S"),LOOKUP(N771,'Adjustment Factors'!$B$7:$B$25,'Adjustment Factors'!$D$7:$D$25),IF(C771="H",LOOKUP(N771,'Adjustment Factors'!$B$7:$B$25,'Adjustment Factors'!$E$7:$E$25),"")),0))</f>
        <v/>
      </c>
      <c r="R771" s="31" t="str">
        <f t="shared" si="99"/>
        <v/>
      </c>
      <c r="S771" s="32" t="str">
        <f t="shared" si="94"/>
        <v/>
      </c>
      <c r="T771" s="31" t="str">
        <f t="shared" si="100"/>
        <v/>
      </c>
    </row>
    <row r="772" spans="1:20" x14ac:dyDescent="0.25">
      <c r="A772" s="27"/>
      <c r="B772" s="28"/>
      <c r="C772" s="28"/>
      <c r="D772" s="29"/>
      <c r="E772" s="30"/>
      <c r="F772" s="30"/>
      <c r="G772" s="29"/>
      <c r="H772" s="27"/>
      <c r="I772" s="27"/>
      <c r="J772" s="27"/>
      <c r="K772" s="27"/>
      <c r="L772" s="31" t="str">
        <f t="shared" si="95"/>
        <v/>
      </c>
      <c r="M772" s="31" t="str">
        <f t="shared" si="96"/>
        <v/>
      </c>
      <c r="N772" s="31" t="str">
        <f t="shared" si="97"/>
        <v/>
      </c>
      <c r="O772" s="32" t="str">
        <f>IF(AND(A772="",B772=""), "",IF(I772&gt;0, I772+LOOKUP(N772,'Adjustment Factors'!$B$7:$B$25,'Adjustment Factors'!$C$7:$C$25),IF(OR(C772="B", C772= "S"), 'Adjustment Factors'!$C$28,IF(C772="H", 'Adjustment Factors'!$C$29,"Sex Req'd"))))</f>
        <v/>
      </c>
      <c r="P772" s="31" t="str">
        <f t="shared" si="98"/>
        <v/>
      </c>
      <c r="Q772" s="32" t="str">
        <f>IF(OR(AND(A772="",B772=""),C772="",J772="" ), "",ROUND((((J772-(IF(I772&gt;0, I772,IF(OR(C772="B", C772= "S"), 'Adjustment Factors'!$C$28,IF(C772="H", 'Adjustment Factors'!$C$29,"Sex Req'd")))))/L772)*205)+IF(I772&gt;0, I772,IF(OR(C772="B", C772= "S"), 'Adjustment Factors'!$C$28,IF(C772="H", 'Adjustment Factors'!$C$29,"Sex Req'd")))+IF(OR(C772="B",C772="S"),LOOKUP(N772,'Adjustment Factors'!$B$7:$B$25,'Adjustment Factors'!$D$7:$D$25),IF(C772="H",LOOKUP(N772,'Adjustment Factors'!$B$7:$B$25,'Adjustment Factors'!$E$7:$E$25),"")),0))</f>
        <v/>
      </c>
      <c r="R772" s="31" t="str">
        <f t="shared" si="99"/>
        <v/>
      </c>
      <c r="S772" s="32" t="str">
        <f t="shared" si="94"/>
        <v/>
      </c>
      <c r="T772" s="31" t="str">
        <f t="shared" si="100"/>
        <v/>
      </c>
    </row>
    <row r="773" spans="1:20" x14ac:dyDescent="0.25">
      <c r="A773" s="27"/>
      <c r="B773" s="28"/>
      <c r="C773" s="28"/>
      <c r="D773" s="29"/>
      <c r="E773" s="30"/>
      <c r="F773" s="30"/>
      <c r="G773" s="29"/>
      <c r="H773" s="27"/>
      <c r="I773" s="27"/>
      <c r="J773" s="27"/>
      <c r="K773" s="27"/>
      <c r="L773" s="31" t="str">
        <f t="shared" si="95"/>
        <v/>
      </c>
      <c r="M773" s="31" t="str">
        <f t="shared" si="96"/>
        <v/>
      </c>
      <c r="N773" s="31" t="str">
        <f t="shared" si="97"/>
        <v/>
      </c>
      <c r="O773" s="32" t="str">
        <f>IF(AND(A773="",B773=""), "",IF(I773&gt;0, I773+LOOKUP(N773,'Adjustment Factors'!$B$7:$B$25,'Adjustment Factors'!$C$7:$C$25),IF(OR(C773="B", C773= "S"), 'Adjustment Factors'!$C$28,IF(C773="H", 'Adjustment Factors'!$C$29,"Sex Req'd"))))</f>
        <v/>
      </c>
      <c r="P773" s="31" t="str">
        <f t="shared" si="98"/>
        <v/>
      </c>
      <c r="Q773" s="32" t="str">
        <f>IF(OR(AND(A773="",B773=""),C773="",J773="" ), "",ROUND((((J773-(IF(I773&gt;0, I773,IF(OR(C773="B", C773= "S"), 'Adjustment Factors'!$C$28,IF(C773="H", 'Adjustment Factors'!$C$29,"Sex Req'd")))))/L773)*205)+IF(I773&gt;0, I773,IF(OR(C773="B", C773= "S"), 'Adjustment Factors'!$C$28,IF(C773="H", 'Adjustment Factors'!$C$29,"Sex Req'd")))+IF(OR(C773="B",C773="S"),LOOKUP(N773,'Adjustment Factors'!$B$7:$B$25,'Adjustment Factors'!$D$7:$D$25),IF(C773="H",LOOKUP(N773,'Adjustment Factors'!$B$7:$B$25,'Adjustment Factors'!$E$7:$E$25),"")),0))</f>
        <v/>
      </c>
      <c r="R773" s="31" t="str">
        <f t="shared" si="99"/>
        <v/>
      </c>
      <c r="S773" s="32" t="str">
        <f t="shared" si="94"/>
        <v/>
      </c>
      <c r="T773" s="31" t="str">
        <f t="shared" si="100"/>
        <v/>
      </c>
    </row>
    <row r="774" spans="1:20" x14ac:dyDescent="0.25">
      <c r="A774" s="27"/>
      <c r="B774" s="28"/>
      <c r="C774" s="28"/>
      <c r="D774" s="29"/>
      <c r="E774" s="30"/>
      <c r="F774" s="30"/>
      <c r="G774" s="29"/>
      <c r="H774" s="27"/>
      <c r="I774" s="27"/>
      <c r="J774" s="27"/>
      <c r="K774" s="27"/>
      <c r="L774" s="31" t="str">
        <f t="shared" si="95"/>
        <v/>
      </c>
      <c r="M774" s="31" t="str">
        <f t="shared" si="96"/>
        <v/>
      </c>
      <c r="N774" s="31" t="str">
        <f t="shared" si="97"/>
        <v/>
      </c>
      <c r="O774" s="32" t="str">
        <f>IF(AND(A774="",B774=""), "",IF(I774&gt;0, I774+LOOKUP(N774,'Adjustment Factors'!$B$7:$B$25,'Adjustment Factors'!$C$7:$C$25),IF(OR(C774="B", C774= "S"), 'Adjustment Factors'!$C$28,IF(C774="H", 'Adjustment Factors'!$C$29,"Sex Req'd"))))</f>
        <v/>
      </c>
      <c r="P774" s="31" t="str">
        <f t="shared" si="98"/>
        <v/>
      </c>
      <c r="Q774" s="32" t="str">
        <f>IF(OR(AND(A774="",B774=""),C774="",J774="" ), "",ROUND((((J774-(IF(I774&gt;0, I774,IF(OR(C774="B", C774= "S"), 'Adjustment Factors'!$C$28,IF(C774="H", 'Adjustment Factors'!$C$29,"Sex Req'd")))))/L774)*205)+IF(I774&gt;0, I774,IF(OR(C774="B", C774= "S"), 'Adjustment Factors'!$C$28,IF(C774="H", 'Adjustment Factors'!$C$29,"Sex Req'd")))+IF(OR(C774="B",C774="S"),LOOKUP(N774,'Adjustment Factors'!$B$7:$B$25,'Adjustment Factors'!$D$7:$D$25),IF(C774="H",LOOKUP(N774,'Adjustment Factors'!$B$7:$B$25,'Adjustment Factors'!$E$7:$E$25),"")),0))</f>
        <v/>
      </c>
      <c r="R774" s="31" t="str">
        <f t="shared" si="99"/>
        <v/>
      </c>
      <c r="S774" s="32" t="str">
        <f t="shared" si="94"/>
        <v/>
      </c>
      <c r="T774" s="31" t="str">
        <f t="shared" si="100"/>
        <v/>
      </c>
    </row>
    <row r="775" spans="1:20" x14ac:dyDescent="0.25">
      <c r="A775" s="27"/>
      <c r="B775" s="28"/>
      <c r="C775" s="28"/>
      <c r="D775" s="29"/>
      <c r="E775" s="30"/>
      <c r="F775" s="30"/>
      <c r="G775" s="29"/>
      <c r="H775" s="27"/>
      <c r="I775" s="27"/>
      <c r="J775" s="27"/>
      <c r="K775" s="27"/>
      <c r="L775" s="31" t="str">
        <f t="shared" si="95"/>
        <v/>
      </c>
      <c r="M775" s="31" t="str">
        <f t="shared" si="96"/>
        <v/>
      </c>
      <c r="N775" s="31" t="str">
        <f t="shared" si="97"/>
        <v/>
      </c>
      <c r="O775" s="32" t="str">
        <f>IF(AND(A775="",B775=""), "",IF(I775&gt;0, I775+LOOKUP(N775,'Adjustment Factors'!$B$7:$B$25,'Adjustment Factors'!$C$7:$C$25),IF(OR(C775="B", C775= "S"), 'Adjustment Factors'!$C$28,IF(C775="H", 'Adjustment Factors'!$C$29,"Sex Req'd"))))</f>
        <v/>
      </c>
      <c r="P775" s="31" t="str">
        <f t="shared" si="98"/>
        <v/>
      </c>
      <c r="Q775" s="32" t="str">
        <f>IF(OR(AND(A775="",B775=""),C775="",J775="" ), "",ROUND((((J775-(IF(I775&gt;0, I775,IF(OR(C775="B", C775= "S"), 'Adjustment Factors'!$C$28,IF(C775="H", 'Adjustment Factors'!$C$29,"Sex Req'd")))))/L775)*205)+IF(I775&gt;0, I775,IF(OR(C775="B", C775= "S"), 'Adjustment Factors'!$C$28,IF(C775="H", 'Adjustment Factors'!$C$29,"Sex Req'd")))+IF(OR(C775="B",C775="S"),LOOKUP(N775,'Adjustment Factors'!$B$7:$B$25,'Adjustment Factors'!$D$7:$D$25),IF(C775="H",LOOKUP(N775,'Adjustment Factors'!$B$7:$B$25,'Adjustment Factors'!$E$7:$E$25),"")),0))</f>
        <v/>
      </c>
      <c r="R775" s="31" t="str">
        <f t="shared" si="99"/>
        <v/>
      </c>
      <c r="S775" s="32" t="str">
        <f t="shared" si="94"/>
        <v/>
      </c>
      <c r="T775" s="31" t="str">
        <f t="shared" si="100"/>
        <v/>
      </c>
    </row>
    <row r="776" spans="1:20" x14ac:dyDescent="0.25">
      <c r="A776" s="27"/>
      <c r="B776" s="28"/>
      <c r="C776" s="28"/>
      <c r="D776" s="29"/>
      <c r="E776" s="30"/>
      <c r="F776" s="30"/>
      <c r="G776" s="29"/>
      <c r="H776" s="27"/>
      <c r="I776" s="27"/>
      <c r="J776" s="27"/>
      <c r="K776" s="27"/>
      <c r="L776" s="31" t="str">
        <f t="shared" si="95"/>
        <v/>
      </c>
      <c r="M776" s="31" t="str">
        <f t="shared" si="96"/>
        <v/>
      </c>
      <c r="N776" s="31" t="str">
        <f t="shared" si="97"/>
        <v/>
      </c>
      <c r="O776" s="32" t="str">
        <f>IF(AND(A776="",B776=""), "",IF(I776&gt;0, I776+LOOKUP(N776,'Adjustment Factors'!$B$7:$B$25,'Adjustment Factors'!$C$7:$C$25),IF(OR(C776="B", C776= "S"), 'Adjustment Factors'!$C$28,IF(C776="H", 'Adjustment Factors'!$C$29,"Sex Req'd"))))</f>
        <v/>
      </c>
      <c r="P776" s="31" t="str">
        <f t="shared" si="98"/>
        <v/>
      </c>
      <c r="Q776" s="32" t="str">
        <f>IF(OR(AND(A776="",B776=""),C776="",J776="" ), "",ROUND((((J776-(IF(I776&gt;0, I776,IF(OR(C776="B", C776= "S"), 'Adjustment Factors'!$C$28,IF(C776="H", 'Adjustment Factors'!$C$29,"Sex Req'd")))))/L776)*205)+IF(I776&gt;0, I776,IF(OR(C776="B", C776= "S"), 'Adjustment Factors'!$C$28,IF(C776="H", 'Adjustment Factors'!$C$29,"Sex Req'd")))+IF(OR(C776="B",C776="S"),LOOKUP(N776,'Adjustment Factors'!$B$7:$B$25,'Adjustment Factors'!$D$7:$D$25),IF(C776="H",LOOKUP(N776,'Adjustment Factors'!$B$7:$B$25,'Adjustment Factors'!$E$7:$E$25),"")),0))</f>
        <v/>
      </c>
      <c r="R776" s="31" t="str">
        <f t="shared" si="99"/>
        <v/>
      </c>
      <c r="S776" s="32" t="str">
        <f t="shared" si="94"/>
        <v/>
      </c>
      <c r="T776" s="31" t="str">
        <f t="shared" si="100"/>
        <v/>
      </c>
    </row>
    <row r="777" spans="1:20" x14ac:dyDescent="0.25">
      <c r="A777" s="27"/>
      <c r="B777" s="28"/>
      <c r="C777" s="28"/>
      <c r="D777" s="29"/>
      <c r="E777" s="30"/>
      <c r="F777" s="30"/>
      <c r="G777" s="29"/>
      <c r="H777" s="27"/>
      <c r="I777" s="27"/>
      <c r="J777" s="27"/>
      <c r="K777" s="27"/>
      <c r="L777" s="31" t="str">
        <f t="shared" si="95"/>
        <v/>
      </c>
      <c r="M777" s="31" t="str">
        <f t="shared" si="96"/>
        <v/>
      </c>
      <c r="N777" s="31" t="str">
        <f t="shared" si="97"/>
        <v/>
      </c>
      <c r="O777" s="32" t="str">
        <f>IF(AND(A777="",B777=""), "",IF(I777&gt;0, I777+LOOKUP(N777,'Adjustment Factors'!$B$7:$B$25,'Adjustment Factors'!$C$7:$C$25),IF(OR(C777="B", C777= "S"), 'Adjustment Factors'!$C$28,IF(C777="H", 'Adjustment Factors'!$C$29,"Sex Req'd"))))</f>
        <v/>
      </c>
      <c r="P777" s="31" t="str">
        <f t="shared" si="98"/>
        <v/>
      </c>
      <c r="Q777" s="32" t="str">
        <f>IF(OR(AND(A777="",B777=""),C777="",J777="" ), "",ROUND((((J777-(IF(I777&gt;0, I777,IF(OR(C777="B", C777= "S"), 'Adjustment Factors'!$C$28,IF(C777="H", 'Adjustment Factors'!$C$29,"Sex Req'd")))))/L777)*205)+IF(I777&gt;0, I777,IF(OR(C777="B", C777= "S"), 'Adjustment Factors'!$C$28,IF(C777="H", 'Adjustment Factors'!$C$29,"Sex Req'd")))+IF(OR(C777="B",C777="S"),LOOKUP(N777,'Adjustment Factors'!$B$7:$B$25,'Adjustment Factors'!$D$7:$D$25),IF(C777="H",LOOKUP(N777,'Adjustment Factors'!$B$7:$B$25,'Adjustment Factors'!$E$7:$E$25),"")),0))</f>
        <v/>
      </c>
      <c r="R777" s="31" t="str">
        <f t="shared" si="99"/>
        <v/>
      </c>
      <c r="S777" s="32" t="str">
        <f t="shared" si="94"/>
        <v/>
      </c>
      <c r="T777" s="31" t="str">
        <f t="shared" si="100"/>
        <v/>
      </c>
    </row>
    <row r="778" spans="1:20" x14ac:dyDescent="0.25">
      <c r="A778" s="27"/>
      <c r="B778" s="28"/>
      <c r="C778" s="28"/>
      <c r="D778" s="29"/>
      <c r="E778" s="30"/>
      <c r="F778" s="30"/>
      <c r="G778" s="29"/>
      <c r="H778" s="27"/>
      <c r="I778" s="27"/>
      <c r="J778" s="27"/>
      <c r="K778" s="27"/>
      <c r="L778" s="31" t="str">
        <f t="shared" si="95"/>
        <v/>
      </c>
      <c r="M778" s="31" t="str">
        <f t="shared" si="96"/>
        <v/>
      </c>
      <c r="N778" s="31" t="str">
        <f t="shared" si="97"/>
        <v/>
      </c>
      <c r="O778" s="32" t="str">
        <f>IF(AND(A778="",B778=""), "",IF(I778&gt;0, I778+LOOKUP(N778,'Adjustment Factors'!$B$7:$B$25,'Adjustment Factors'!$C$7:$C$25),IF(OR(C778="B", C778= "S"), 'Adjustment Factors'!$C$28,IF(C778="H", 'Adjustment Factors'!$C$29,"Sex Req'd"))))</f>
        <v/>
      </c>
      <c r="P778" s="31" t="str">
        <f t="shared" si="98"/>
        <v/>
      </c>
      <c r="Q778" s="32" t="str">
        <f>IF(OR(AND(A778="",B778=""),C778="",J778="" ), "",ROUND((((J778-(IF(I778&gt;0, I778,IF(OR(C778="B", C778= "S"), 'Adjustment Factors'!$C$28,IF(C778="H", 'Adjustment Factors'!$C$29,"Sex Req'd")))))/L778)*205)+IF(I778&gt;0, I778,IF(OR(C778="B", C778= "S"), 'Adjustment Factors'!$C$28,IF(C778="H", 'Adjustment Factors'!$C$29,"Sex Req'd")))+IF(OR(C778="B",C778="S"),LOOKUP(N778,'Adjustment Factors'!$B$7:$B$25,'Adjustment Factors'!$D$7:$D$25),IF(C778="H",LOOKUP(N778,'Adjustment Factors'!$B$7:$B$25,'Adjustment Factors'!$E$7:$E$25),"")),0))</f>
        <v/>
      </c>
      <c r="R778" s="31" t="str">
        <f t="shared" si="99"/>
        <v/>
      </c>
      <c r="S778" s="32" t="str">
        <f t="shared" si="94"/>
        <v/>
      </c>
      <c r="T778" s="31" t="str">
        <f t="shared" si="100"/>
        <v/>
      </c>
    </row>
    <row r="779" spans="1:20" x14ac:dyDescent="0.25">
      <c r="A779" s="27"/>
      <c r="B779" s="28"/>
      <c r="C779" s="28"/>
      <c r="D779" s="29"/>
      <c r="E779" s="30"/>
      <c r="F779" s="30"/>
      <c r="G779" s="29"/>
      <c r="H779" s="27"/>
      <c r="I779" s="27"/>
      <c r="J779" s="27"/>
      <c r="K779" s="27"/>
      <c r="L779" s="31" t="str">
        <f t="shared" si="95"/>
        <v/>
      </c>
      <c r="M779" s="31" t="str">
        <f t="shared" si="96"/>
        <v/>
      </c>
      <c r="N779" s="31" t="str">
        <f t="shared" si="97"/>
        <v/>
      </c>
      <c r="O779" s="32" t="str">
        <f>IF(AND(A779="",B779=""), "",IF(I779&gt;0, I779+LOOKUP(N779,'Adjustment Factors'!$B$7:$B$25,'Adjustment Factors'!$C$7:$C$25),IF(OR(C779="B", C779= "S"), 'Adjustment Factors'!$C$28,IF(C779="H", 'Adjustment Factors'!$C$29,"Sex Req'd"))))</f>
        <v/>
      </c>
      <c r="P779" s="31" t="str">
        <f t="shared" si="98"/>
        <v/>
      </c>
      <c r="Q779" s="32" t="str">
        <f>IF(OR(AND(A779="",B779=""),C779="",J779="" ), "",ROUND((((J779-(IF(I779&gt;0, I779,IF(OR(C779="B", C779= "S"), 'Adjustment Factors'!$C$28,IF(C779="H", 'Adjustment Factors'!$C$29,"Sex Req'd")))))/L779)*205)+IF(I779&gt;0, I779,IF(OR(C779="B", C779= "S"), 'Adjustment Factors'!$C$28,IF(C779="H", 'Adjustment Factors'!$C$29,"Sex Req'd")))+IF(OR(C779="B",C779="S"),LOOKUP(N779,'Adjustment Factors'!$B$7:$B$25,'Adjustment Factors'!$D$7:$D$25),IF(C779="H",LOOKUP(N779,'Adjustment Factors'!$B$7:$B$25,'Adjustment Factors'!$E$7:$E$25),"")),0))</f>
        <v/>
      </c>
      <c r="R779" s="31" t="str">
        <f t="shared" si="99"/>
        <v/>
      </c>
      <c r="S779" s="32" t="str">
        <f t="shared" si="94"/>
        <v/>
      </c>
      <c r="T779" s="31" t="str">
        <f t="shared" si="100"/>
        <v/>
      </c>
    </row>
    <row r="780" spans="1:20" x14ac:dyDescent="0.25">
      <c r="A780" s="27"/>
      <c r="B780" s="28"/>
      <c r="C780" s="28"/>
      <c r="D780" s="29"/>
      <c r="E780" s="30"/>
      <c r="F780" s="30"/>
      <c r="G780" s="29"/>
      <c r="H780" s="27"/>
      <c r="I780" s="27"/>
      <c r="J780" s="27"/>
      <c r="K780" s="27"/>
      <c r="L780" s="31" t="str">
        <f t="shared" si="95"/>
        <v/>
      </c>
      <c r="M780" s="31" t="str">
        <f t="shared" si="96"/>
        <v/>
      </c>
      <c r="N780" s="31" t="str">
        <f t="shared" si="97"/>
        <v/>
      </c>
      <c r="O780" s="32" t="str">
        <f>IF(AND(A780="",B780=""), "",IF(I780&gt;0, I780+LOOKUP(N780,'Adjustment Factors'!$B$7:$B$25,'Adjustment Factors'!$C$7:$C$25),IF(OR(C780="B", C780= "S"), 'Adjustment Factors'!$C$28,IF(C780="H", 'Adjustment Factors'!$C$29,"Sex Req'd"))))</f>
        <v/>
      </c>
      <c r="P780" s="31" t="str">
        <f t="shared" si="98"/>
        <v/>
      </c>
      <c r="Q780" s="32" t="str">
        <f>IF(OR(AND(A780="",B780=""),C780="",J780="" ), "",ROUND((((J780-(IF(I780&gt;0, I780,IF(OR(C780="B", C780= "S"), 'Adjustment Factors'!$C$28,IF(C780="H", 'Adjustment Factors'!$C$29,"Sex Req'd")))))/L780)*205)+IF(I780&gt;0, I780,IF(OR(C780="B", C780= "S"), 'Adjustment Factors'!$C$28,IF(C780="H", 'Adjustment Factors'!$C$29,"Sex Req'd")))+IF(OR(C780="B",C780="S"),LOOKUP(N780,'Adjustment Factors'!$B$7:$B$25,'Adjustment Factors'!$D$7:$D$25),IF(C780="H",LOOKUP(N780,'Adjustment Factors'!$B$7:$B$25,'Adjustment Factors'!$E$7:$E$25),"")),0))</f>
        <v/>
      </c>
      <c r="R780" s="31" t="str">
        <f t="shared" si="99"/>
        <v/>
      </c>
      <c r="S780" s="32" t="str">
        <f t="shared" si="94"/>
        <v/>
      </c>
      <c r="T780" s="31" t="str">
        <f t="shared" si="100"/>
        <v/>
      </c>
    </row>
    <row r="781" spans="1:20" x14ac:dyDescent="0.25">
      <c r="A781" s="27"/>
      <c r="B781" s="28"/>
      <c r="C781" s="28"/>
      <c r="D781" s="29"/>
      <c r="E781" s="30"/>
      <c r="F781" s="30"/>
      <c r="G781" s="29"/>
      <c r="H781" s="27"/>
      <c r="I781" s="27"/>
      <c r="J781" s="27"/>
      <c r="K781" s="27"/>
      <c r="L781" s="31" t="str">
        <f t="shared" si="95"/>
        <v/>
      </c>
      <c r="M781" s="31" t="str">
        <f t="shared" si="96"/>
        <v/>
      </c>
      <c r="N781" s="31" t="str">
        <f t="shared" si="97"/>
        <v/>
      </c>
      <c r="O781" s="32" t="str">
        <f>IF(AND(A781="",B781=""), "",IF(I781&gt;0, I781+LOOKUP(N781,'Adjustment Factors'!$B$7:$B$25,'Adjustment Factors'!$C$7:$C$25),IF(OR(C781="B", C781= "S"), 'Adjustment Factors'!$C$28,IF(C781="H", 'Adjustment Factors'!$C$29,"Sex Req'd"))))</f>
        <v/>
      </c>
      <c r="P781" s="31" t="str">
        <f t="shared" si="98"/>
        <v/>
      </c>
      <c r="Q781" s="32" t="str">
        <f>IF(OR(AND(A781="",B781=""),C781="",J781="" ), "",ROUND((((J781-(IF(I781&gt;0, I781,IF(OR(C781="B", C781= "S"), 'Adjustment Factors'!$C$28,IF(C781="H", 'Adjustment Factors'!$C$29,"Sex Req'd")))))/L781)*205)+IF(I781&gt;0, I781,IF(OR(C781="B", C781= "S"), 'Adjustment Factors'!$C$28,IF(C781="H", 'Adjustment Factors'!$C$29,"Sex Req'd")))+IF(OR(C781="B",C781="S"),LOOKUP(N781,'Adjustment Factors'!$B$7:$B$25,'Adjustment Factors'!$D$7:$D$25),IF(C781="H",LOOKUP(N781,'Adjustment Factors'!$B$7:$B$25,'Adjustment Factors'!$E$7:$E$25),"")),0))</f>
        <v/>
      </c>
      <c r="R781" s="31" t="str">
        <f t="shared" si="99"/>
        <v/>
      </c>
      <c r="S781" s="32" t="str">
        <f t="shared" si="94"/>
        <v/>
      </c>
      <c r="T781" s="31" t="str">
        <f t="shared" si="100"/>
        <v/>
      </c>
    </row>
    <row r="782" spans="1:20" x14ac:dyDescent="0.25">
      <c r="A782" s="27"/>
      <c r="B782" s="28"/>
      <c r="C782" s="28"/>
      <c r="D782" s="29"/>
      <c r="E782" s="30"/>
      <c r="F782" s="30"/>
      <c r="G782" s="29"/>
      <c r="H782" s="27"/>
      <c r="I782" s="27"/>
      <c r="J782" s="27"/>
      <c r="K782" s="27"/>
      <c r="L782" s="31" t="str">
        <f t="shared" si="95"/>
        <v/>
      </c>
      <c r="M782" s="31" t="str">
        <f t="shared" si="96"/>
        <v/>
      </c>
      <c r="N782" s="31" t="str">
        <f t="shared" si="97"/>
        <v/>
      </c>
      <c r="O782" s="32" t="str">
        <f>IF(AND(A782="",B782=""), "",IF(I782&gt;0, I782+LOOKUP(N782,'Adjustment Factors'!$B$7:$B$25,'Adjustment Factors'!$C$7:$C$25),IF(OR(C782="B", C782= "S"), 'Adjustment Factors'!$C$28,IF(C782="H", 'Adjustment Factors'!$C$29,"Sex Req'd"))))</f>
        <v/>
      </c>
      <c r="P782" s="31" t="str">
        <f t="shared" si="98"/>
        <v/>
      </c>
      <c r="Q782" s="32" t="str">
        <f>IF(OR(AND(A782="",B782=""),C782="",J782="" ), "",ROUND((((J782-(IF(I782&gt;0, I782,IF(OR(C782="B", C782= "S"), 'Adjustment Factors'!$C$28,IF(C782="H", 'Adjustment Factors'!$C$29,"Sex Req'd")))))/L782)*205)+IF(I782&gt;0, I782,IF(OR(C782="B", C782= "S"), 'Adjustment Factors'!$C$28,IF(C782="H", 'Adjustment Factors'!$C$29,"Sex Req'd")))+IF(OR(C782="B",C782="S"),LOOKUP(N782,'Adjustment Factors'!$B$7:$B$25,'Adjustment Factors'!$D$7:$D$25),IF(C782="H",LOOKUP(N782,'Adjustment Factors'!$B$7:$B$25,'Adjustment Factors'!$E$7:$E$25),"")),0))</f>
        <v/>
      </c>
      <c r="R782" s="31" t="str">
        <f t="shared" si="99"/>
        <v/>
      </c>
      <c r="S782" s="32" t="str">
        <f t="shared" si="94"/>
        <v/>
      </c>
      <c r="T782" s="31" t="str">
        <f t="shared" si="100"/>
        <v/>
      </c>
    </row>
    <row r="783" spans="1:20" x14ac:dyDescent="0.25">
      <c r="A783" s="27"/>
      <c r="B783" s="28"/>
      <c r="C783" s="28"/>
      <c r="D783" s="29"/>
      <c r="E783" s="30"/>
      <c r="F783" s="30"/>
      <c r="G783" s="29"/>
      <c r="H783" s="27"/>
      <c r="I783" s="27"/>
      <c r="J783" s="27"/>
      <c r="K783" s="27"/>
      <c r="L783" s="31" t="str">
        <f t="shared" si="95"/>
        <v/>
      </c>
      <c r="M783" s="31" t="str">
        <f t="shared" si="96"/>
        <v/>
      </c>
      <c r="N783" s="31" t="str">
        <f t="shared" si="97"/>
        <v/>
      </c>
      <c r="O783" s="32" t="str">
        <f>IF(AND(A783="",B783=""), "",IF(I783&gt;0, I783+LOOKUP(N783,'Adjustment Factors'!$B$7:$B$25,'Adjustment Factors'!$C$7:$C$25),IF(OR(C783="B", C783= "S"), 'Adjustment Factors'!$C$28,IF(C783="H", 'Adjustment Factors'!$C$29,"Sex Req'd"))))</f>
        <v/>
      </c>
      <c r="P783" s="31" t="str">
        <f t="shared" si="98"/>
        <v/>
      </c>
      <c r="Q783" s="32" t="str">
        <f>IF(OR(AND(A783="",B783=""),C783="",J783="" ), "",ROUND((((J783-(IF(I783&gt;0, I783,IF(OR(C783="B", C783= "S"), 'Adjustment Factors'!$C$28,IF(C783="H", 'Adjustment Factors'!$C$29,"Sex Req'd")))))/L783)*205)+IF(I783&gt;0, I783,IF(OR(C783="B", C783= "S"), 'Adjustment Factors'!$C$28,IF(C783="H", 'Adjustment Factors'!$C$29,"Sex Req'd")))+IF(OR(C783="B",C783="S"),LOOKUP(N783,'Adjustment Factors'!$B$7:$B$25,'Adjustment Factors'!$D$7:$D$25),IF(C783="H",LOOKUP(N783,'Adjustment Factors'!$B$7:$B$25,'Adjustment Factors'!$E$7:$E$25),"")),0))</f>
        <v/>
      </c>
      <c r="R783" s="31" t="str">
        <f t="shared" si="99"/>
        <v/>
      </c>
      <c r="S783" s="32" t="str">
        <f t="shared" si="94"/>
        <v/>
      </c>
      <c r="T783" s="31" t="str">
        <f t="shared" si="100"/>
        <v/>
      </c>
    </row>
    <row r="784" spans="1:20" x14ac:dyDescent="0.25">
      <c r="A784" s="27"/>
      <c r="B784" s="28"/>
      <c r="C784" s="28"/>
      <c r="D784" s="29"/>
      <c r="E784" s="30"/>
      <c r="F784" s="30"/>
      <c r="G784" s="29"/>
      <c r="H784" s="27"/>
      <c r="I784" s="27"/>
      <c r="J784" s="27"/>
      <c r="K784" s="27"/>
      <c r="L784" s="31" t="str">
        <f t="shared" si="95"/>
        <v/>
      </c>
      <c r="M784" s="31" t="str">
        <f t="shared" si="96"/>
        <v/>
      </c>
      <c r="N784" s="31" t="str">
        <f t="shared" si="97"/>
        <v/>
      </c>
      <c r="O784" s="32" t="str">
        <f>IF(AND(A784="",B784=""), "",IF(I784&gt;0, I784+LOOKUP(N784,'Adjustment Factors'!$B$7:$B$25,'Adjustment Factors'!$C$7:$C$25),IF(OR(C784="B", C784= "S"), 'Adjustment Factors'!$C$28,IF(C784="H", 'Adjustment Factors'!$C$29,"Sex Req'd"))))</f>
        <v/>
      </c>
      <c r="P784" s="31" t="str">
        <f t="shared" si="98"/>
        <v/>
      </c>
      <c r="Q784" s="32" t="str">
        <f>IF(OR(AND(A784="",B784=""),C784="",J784="" ), "",ROUND((((J784-(IF(I784&gt;0, I784,IF(OR(C784="B", C784= "S"), 'Adjustment Factors'!$C$28,IF(C784="H", 'Adjustment Factors'!$C$29,"Sex Req'd")))))/L784)*205)+IF(I784&gt;0, I784,IF(OR(C784="B", C784= "S"), 'Adjustment Factors'!$C$28,IF(C784="H", 'Adjustment Factors'!$C$29,"Sex Req'd")))+IF(OR(C784="B",C784="S"),LOOKUP(N784,'Adjustment Factors'!$B$7:$B$25,'Adjustment Factors'!$D$7:$D$25),IF(C784="H",LOOKUP(N784,'Adjustment Factors'!$B$7:$B$25,'Adjustment Factors'!$E$7:$E$25),"")),0))</f>
        <v/>
      </c>
      <c r="R784" s="31" t="str">
        <f t="shared" si="99"/>
        <v/>
      </c>
      <c r="S784" s="32" t="str">
        <f t="shared" si="94"/>
        <v/>
      </c>
      <c r="T784" s="31" t="str">
        <f t="shared" si="100"/>
        <v/>
      </c>
    </row>
    <row r="785" spans="1:20" x14ac:dyDescent="0.25">
      <c r="A785" s="27"/>
      <c r="B785" s="28"/>
      <c r="C785" s="28"/>
      <c r="D785" s="29"/>
      <c r="E785" s="30"/>
      <c r="F785" s="30"/>
      <c r="G785" s="29"/>
      <c r="H785" s="27"/>
      <c r="I785" s="27"/>
      <c r="J785" s="27"/>
      <c r="K785" s="27"/>
      <c r="L785" s="31" t="str">
        <f t="shared" si="95"/>
        <v/>
      </c>
      <c r="M785" s="31" t="str">
        <f t="shared" si="96"/>
        <v/>
      </c>
      <c r="N785" s="31" t="str">
        <f t="shared" si="97"/>
        <v/>
      </c>
      <c r="O785" s="32" t="str">
        <f>IF(AND(A785="",B785=""), "",IF(I785&gt;0, I785+LOOKUP(N785,'Adjustment Factors'!$B$7:$B$25,'Adjustment Factors'!$C$7:$C$25),IF(OR(C785="B", C785= "S"), 'Adjustment Factors'!$C$28,IF(C785="H", 'Adjustment Factors'!$C$29,"Sex Req'd"))))</f>
        <v/>
      </c>
      <c r="P785" s="31" t="str">
        <f t="shared" si="98"/>
        <v/>
      </c>
      <c r="Q785" s="32" t="str">
        <f>IF(OR(AND(A785="",B785=""),C785="",J785="" ), "",ROUND((((J785-(IF(I785&gt;0, I785,IF(OR(C785="B", C785= "S"), 'Adjustment Factors'!$C$28,IF(C785="H", 'Adjustment Factors'!$C$29,"Sex Req'd")))))/L785)*205)+IF(I785&gt;0, I785,IF(OR(C785="B", C785= "S"), 'Adjustment Factors'!$C$28,IF(C785="H", 'Adjustment Factors'!$C$29,"Sex Req'd")))+IF(OR(C785="B",C785="S"),LOOKUP(N785,'Adjustment Factors'!$B$7:$B$25,'Adjustment Factors'!$D$7:$D$25),IF(C785="H",LOOKUP(N785,'Adjustment Factors'!$B$7:$B$25,'Adjustment Factors'!$E$7:$E$25),"")),0))</f>
        <v/>
      </c>
      <c r="R785" s="31" t="str">
        <f t="shared" si="99"/>
        <v/>
      </c>
      <c r="S785" s="32" t="str">
        <f t="shared" si="94"/>
        <v/>
      </c>
      <c r="T785" s="31" t="str">
        <f t="shared" si="100"/>
        <v/>
      </c>
    </row>
    <row r="786" spans="1:20" x14ac:dyDescent="0.25">
      <c r="A786" s="27"/>
      <c r="B786" s="28"/>
      <c r="C786" s="28"/>
      <c r="D786" s="29"/>
      <c r="E786" s="30"/>
      <c r="F786" s="30"/>
      <c r="G786" s="29"/>
      <c r="H786" s="27"/>
      <c r="I786" s="27"/>
      <c r="J786" s="27"/>
      <c r="K786" s="27"/>
      <c r="L786" s="31" t="str">
        <f t="shared" si="95"/>
        <v/>
      </c>
      <c r="M786" s="31" t="str">
        <f t="shared" si="96"/>
        <v/>
      </c>
      <c r="N786" s="31" t="str">
        <f t="shared" si="97"/>
        <v/>
      </c>
      <c r="O786" s="32" t="str">
        <f>IF(AND(A786="",B786=""), "",IF(I786&gt;0, I786+LOOKUP(N786,'Adjustment Factors'!$B$7:$B$25,'Adjustment Factors'!$C$7:$C$25),IF(OR(C786="B", C786= "S"), 'Adjustment Factors'!$C$28,IF(C786="H", 'Adjustment Factors'!$C$29,"Sex Req'd"))))</f>
        <v/>
      </c>
      <c r="P786" s="31" t="str">
        <f t="shared" si="98"/>
        <v/>
      </c>
      <c r="Q786" s="32" t="str">
        <f>IF(OR(AND(A786="",B786=""),C786="",J786="" ), "",ROUND((((J786-(IF(I786&gt;0, I786,IF(OR(C786="B", C786= "S"), 'Adjustment Factors'!$C$28,IF(C786="H", 'Adjustment Factors'!$C$29,"Sex Req'd")))))/L786)*205)+IF(I786&gt;0, I786,IF(OR(C786="B", C786= "S"), 'Adjustment Factors'!$C$28,IF(C786="H", 'Adjustment Factors'!$C$29,"Sex Req'd")))+IF(OR(C786="B",C786="S"),LOOKUP(N786,'Adjustment Factors'!$B$7:$B$25,'Adjustment Factors'!$D$7:$D$25),IF(C786="H",LOOKUP(N786,'Adjustment Factors'!$B$7:$B$25,'Adjustment Factors'!$E$7:$E$25),"")),0))</f>
        <v/>
      </c>
      <c r="R786" s="31" t="str">
        <f t="shared" si="99"/>
        <v/>
      </c>
      <c r="S786" s="32" t="str">
        <f t="shared" si="94"/>
        <v/>
      </c>
      <c r="T786" s="31" t="str">
        <f t="shared" si="100"/>
        <v/>
      </c>
    </row>
    <row r="787" spans="1:20" x14ac:dyDescent="0.25">
      <c r="A787" s="27"/>
      <c r="B787" s="28"/>
      <c r="C787" s="28"/>
      <c r="D787" s="29"/>
      <c r="E787" s="30"/>
      <c r="F787" s="30"/>
      <c r="G787" s="29"/>
      <c r="H787" s="27"/>
      <c r="I787" s="27"/>
      <c r="J787" s="27"/>
      <c r="K787" s="27"/>
      <c r="L787" s="31" t="str">
        <f t="shared" si="95"/>
        <v/>
      </c>
      <c r="M787" s="31" t="str">
        <f t="shared" si="96"/>
        <v/>
      </c>
      <c r="N787" s="31" t="str">
        <f t="shared" si="97"/>
        <v/>
      </c>
      <c r="O787" s="32" t="str">
        <f>IF(AND(A787="",B787=""), "",IF(I787&gt;0, I787+LOOKUP(N787,'Adjustment Factors'!$B$7:$B$25,'Adjustment Factors'!$C$7:$C$25),IF(OR(C787="B", C787= "S"), 'Adjustment Factors'!$C$28,IF(C787="H", 'Adjustment Factors'!$C$29,"Sex Req'd"))))</f>
        <v/>
      </c>
      <c r="P787" s="31" t="str">
        <f t="shared" si="98"/>
        <v/>
      </c>
      <c r="Q787" s="32" t="str">
        <f>IF(OR(AND(A787="",B787=""),C787="",J787="" ), "",ROUND((((J787-(IF(I787&gt;0, I787,IF(OR(C787="B", C787= "S"), 'Adjustment Factors'!$C$28,IF(C787="H", 'Adjustment Factors'!$C$29,"Sex Req'd")))))/L787)*205)+IF(I787&gt;0, I787,IF(OR(C787="B", C787= "S"), 'Adjustment Factors'!$C$28,IF(C787="H", 'Adjustment Factors'!$C$29,"Sex Req'd")))+IF(OR(C787="B",C787="S"),LOOKUP(N787,'Adjustment Factors'!$B$7:$B$25,'Adjustment Factors'!$D$7:$D$25),IF(C787="H",LOOKUP(N787,'Adjustment Factors'!$B$7:$B$25,'Adjustment Factors'!$E$7:$E$25),"")),0))</f>
        <v/>
      </c>
      <c r="R787" s="31" t="str">
        <f t="shared" si="99"/>
        <v/>
      </c>
      <c r="S787" s="32" t="str">
        <f t="shared" si="94"/>
        <v/>
      </c>
      <c r="T787" s="31" t="str">
        <f t="shared" si="100"/>
        <v/>
      </c>
    </row>
    <row r="788" spans="1:20" x14ac:dyDescent="0.25">
      <c r="A788" s="27"/>
      <c r="B788" s="28"/>
      <c r="C788" s="28"/>
      <c r="D788" s="29"/>
      <c r="E788" s="30"/>
      <c r="F788" s="30"/>
      <c r="G788" s="29"/>
      <c r="H788" s="27"/>
      <c r="I788" s="27"/>
      <c r="J788" s="27"/>
      <c r="K788" s="27"/>
      <c r="L788" s="31" t="str">
        <f t="shared" si="95"/>
        <v/>
      </c>
      <c r="M788" s="31" t="str">
        <f t="shared" si="96"/>
        <v/>
      </c>
      <c r="N788" s="31" t="str">
        <f t="shared" si="97"/>
        <v/>
      </c>
      <c r="O788" s="32" t="str">
        <f>IF(AND(A788="",B788=""), "",IF(I788&gt;0, I788+LOOKUP(N788,'Adjustment Factors'!$B$7:$B$25,'Adjustment Factors'!$C$7:$C$25),IF(OR(C788="B", C788= "S"), 'Adjustment Factors'!$C$28,IF(C788="H", 'Adjustment Factors'!$C$29,"Sex Req'd"))))</f>
        <v/>
      </c>
      <c r="P788" s="31" t="str">
        <f t="shared" si="98"/>
        <v/>
      </c>
      <c r="Q788" s="32" t="str">
        <f>IF(OR(AND(A788="",B788=""),C788="",J788="" ), "",ROUND((((J788-(IF(I788&gt;0, I788,IF(OR(C788="B", C788= "S"), 'Adjustment Factors'!$C$28,IF(C788="H", 'Adjustment Factors'!$C$29,"Sex Req'd")))))/L788)*205)+IF(I788&gt;0, I788,IF(OR(C788="B", C788= "S"), 'Adjustment Factors'!$C$28,IF(C788="H", 'Adjustment Factors'!$C$29,"Sex Req'd")))+IF(OR(C788="B",C788="S"),LOOKUP(N788,'Adjustment Factors'!$B$7:$B$25,'Adjustment Factors'!$D$7:$D$25),IF(C788="H",LOOKUP(N788,'Adjustment Factors'!$B$7:$B$25,'Adjustment Factors'!$E$7:$E$25),"")),0))</f>
        <v/>
      </c>
      <c r="R788" s="31" t="str">
        <f t="shared" si="99"/>
        <v/>
      </c>
      <c r="S788" s="32" t="str">
        <f t="shared" si="94"/>
        <v/>
      </c>
      <c r="T788" s="31" t="str">
        <f t="shared" si="100"/>
        <v/>
      </c>
    </row>
    <row r="789" spans="1:20" x14ac:dyDescent="0.25">
      <c r="A789" s="27"/>
      <c r="B789" s="28"/>
      <c r="C789" s="28"/>
      <c r="D789" s="29"/>
      <c r="E789" s="30"/>
      <c r="F789" s="30"/>
      <c r="G789" s="29"/>
      <c r="H789" s="27"/>
      <c r="I789" s="27"/>
      <c r="J789" s="27"/>
      <c r="K789" s="27"/>
      <c r="L789" s="31" t="str">
        <f t="shared" si="95"/>
        <v/>
      </c>
      <c r="M789" s="31" t="str">
        <f t="shared" si="96"/>
        <v/>
      </c>
      <c r="N789" s="31" t="str">
        <f t="shared" si="97"/>
        <v/>
      </c>
      <c r="O789" s="32" t="str">
        <f>IF(AND(A789="",B789=""), "",IF(I789&gt;0, I789+LOOKUP(N789,'Adjustment Factors'!$B$7:$B$25,'Adjustment Factors'!$C$7:$C$25),IF(OR(C789="B", C789= "S"), 'Adjustment Factors'!$C$28,IF(C789="H", 'Adjustment Factors'!$C$29,"Sex Req'd"))))</f>
        <v/>
      </c>
      <c r="P789" s="31" t="str">
        <f t="shared" si="98"/>
        <v/>
      </c>
      <c r="Q789" s="32" t="str">
        <f>IF(OR(AND(A789="",B789=""),C789="",J789="" ), "",ROUND((((J789-(IF(I789&gt;0, I789,IF(OR(C789="B", C789= "S"), 'Adjustment Factors'!$C$28,IF(C789="H", 'Adjustment Factors'!$C$29,"Sex Req'd")))))/L789)*205)+IF(I789&gt;0, I789,IF(OR(C789="B", C789= "S"), 'Adjustment Factors'!$C$28,IF(C789="H", 'Adjustment Factors'!$C$29,"Sex Req'd")))+IF(OR(C789="B",C789="S"),LOOKUP(N789,'Adjustment Factors'!$B$7:$B$25,'Adjustment Factors'!$D$7:$D$25),IF(C789="H",LOOKUP(N789,'Adjustment Factors'!$B$7:$B$25,'Adjustment Factors'!$E$7:$E$25),"")),0))</f>
        <v/>
      </c>
      <c r="R789" s="31" t="str">
        <f t="shared" si="99"/>
        <v/>
      </c>
      <c r="S789" s="32" t="str">
        <f t="shared" si="94"/>
        <v/>
      </c>
      <c r="T789" s="31" t="str">
        <f t="shared" si="100"/>
        <v/>
      </c>
    </row>
    <row r="790" spans="1:20" x14ac:dyDescent="0.25">
      <c r="A790" s="27"/>
      <c r="B790" s="28"/>
      <c r="C790" s="28"/>
      <c r="D790" s="29"/>
      <c r="E790" s="30"/>
      <c r="F790" s="30"/>
      <c r="G790" s="29"/>
      <c r="H790" s="27"/>
      <c r="I790" s="27"/>
      <c r="J790" s="27"/>
      <c r="K790" s="27"/>
      <c r="L790" s="31" t="str">
        <f t="shared" si="95"/>
        <v/>
      </c>
      <c r="M790" s="31" t="str">
        <f t="shared" si="96"/>
        <v/>
      </c>
      <c r="N790" s="31" t="str">
        <f t="shared" si="97"/>
        <v/>
      </c>
      <c r="O790" s="32" t="str">
        <f>IF(AND(A790="",B790=""), "",IF(I790&gt;0, I790+LOOKUP(N790,'Adjustment Factors'!$B$7:$B$25,'Adjustment Factors'!$C$7:$C$25),IF(OR(C790="B", C790= "S"), 'Adjustment Factors'!$C$28,IF(C790="H", 'Adjustment Factors'!$C$29,"Sex Req'd"))))</f>
        <v/>
      </c>
      <c r="P790" s="31" t="str">
        <f t="shared" si="98"/>
        <v/>
      </c>
      <c r="Q790" s="32" t="str">
        <f>IF(OR(AND(A790="",B790=""),C790="",J790="" ), "",ROUND((((J790-(IF(I790&gt;0, I790,IF(OR(C790="B", C790= "S"), 'Adjustment Factors'!$C$28,IF(C790="H", 'Adjustment Factors'!$C$29,"Sex Req'd")))))/L790)*205)+IF(I790&gt;0, I790,IF(OR(C790="B", C790= "S"), 'Adjustment Factors'!$C$28,IF(C790="H", 'Adjustment Factors'!$C$29,"Sex Req'd")))+IF(OR(C790="B",C790="S"),LOOKUP(N790,'Adjustment Factors'!$B$7:$B$25,'Adjustment Factors'!$D$7:$D$25),IF(C790="H",LOOKUP(N790,'Adjustment Factors'!$B$7:$B$25,'Adjustment Factors'!$E$7:$E$25),"")),0))</f>
        <v/>
      </c>
      <c r="R790" s="31" t="str">
        <f t="shared" si="99"/>
        <v/>
      </c>
      <c r="S790" s="32" t="str">
        <f t="shared" si="94"/>
        <v/>
      </c>
      <c r="T790" s="31" t="str">
        <f t="shared" si="100"/>
        <v/>
      </c>
    </row>
    <row r="791" spans="1:20" x14ac:dyDescent="0.25">
      <c r="A791" s="27"/>
      <c r="B791" s="28"/>
      <c r="C791" s="28"/>
      <c r="D791" s="29"/>
      <c r="E791" s="30"/>
      <c r="F791" s="30"/>
      <c r="G791" s="29"/>
      <c r="H791" s="27"/>
      <c r="I791" s="27"/>
      <c r="J791" s="27"/>
      <c r="K791" s="27"/>
      <c r="L791" s="31" t="str">
        <f t="shared" si="95"/>
        <v/>
      </c>
      <c r="M791" s="31" t="str">
        <f t="shared" si="96"/>
        <v/>
      </c>
      <c r="N791" s="31" t="str">
        <f t="shared" si="97"/>
        <v/>
      </c>
      <c r="O791" s="32" t="str">
        <f>IF(AND(A791="",B791=""), "",IF(I791&gt;0, I791+LOOKUP(N791,'Adjustment Factors'!$B$7:$B$25,'Adjustment Factors'!$C$7:$C$25),IF(OR(C791="B", C791= "S"), 'Adjustment Factors'!$C$28,IF(C791="H", 'Adjustment Factors'!$C$29,"Sex Req'd"))))</f>
        <v/>
      </c>
      <c r="P791" s="31" t="str">
        <f t="shared" si="98"/>
        <v/>
      </c>
      <c r="Q791" s="32" t="str">
        <f>IF(OR(AND(A791="",B791=""),C791="",J791="" ), "",ROUND((((J791-(IF(I791&gt;0, I791,IF(OR(C791="B", C791= "S"), 'Adjustment Factors'!$C$28,IF(C791="H", 'Adjustment Factors'!$C$29,"Sex Req'd")))))/L791)*205)+IF(I791&gt;0, I791,IF(OR(C791="B", C791= "S"), 'Adjustment Factors'!$C$28,IF(C791="H", 'Adjustment Factors'!$C$29,"Sex Req'd")))+IF(OR(C791="B",C791="S"),LOOKUP(N791,'Adjustment Factors'!$B$7:$B$25,'Adjustment Factors'!$D$7:$D$25),IF(C791="H",LOOKUP(N791,'Adjustment Factors'!$B$7:$B$25,'Adjustment Factors'!$E$7:$E$25),"")),0))</f>
        <v/>
      </c>
      <c r="R791" s="31" t="str">
        <f t="shared" si="99"/>
        <v/>
      </c>
      <c r="S791" s="32" t="str">
        <f t="shared" ref="S791:S854" si="101">IF(OR(AND(A791="",B791=""),C791="",J791="", K791="" ), "",ROUND(((K791-J791)/($D$9-$D$8))*160+Q791,0))</f>
        <v/>
      </c>
      <c r="T791" s="31" t="str">
        <f t="shared" si="100"/>
        <v/>
      </c>
    </row>
    <row r="792" spans="1:20" x14ac:dyDescent="0.25">
      <c r="A792" s="27"/>
      <c r="B792" s="28"/>
      <c r="C792" s="28"/>
      <c r="D792" s="29"/>
      <c r="E792" s="30"/>
      <c r="F792" s="30"/>
      <c r="G792" s="29"/>
      <c r="H792" s="27"/>
      <c r="I792" s="27"/>
      <c r="J792" s="27"/>
      <c r="K792" s="27"/>
      <c r="L792" s="31" t="str">
        <f t="shared" si="95"/>
        <v/>
      </c>
      <c r="M792" s="31" t="str">
        <f t="shared" si="96"/>
        <v/>
      </c>
      <c r="N792" s="31" t="str">
        <f t="shared" si="97"/>
        <v/>
      </c>
      <c r="O792" s="32" t="str">
        <f>IF(AND(A792="",B792=""), "",IF(I792&gt;0, I792+LOOKUP(N792,'Adjustment Factors'!$B$7:$B$25,'Adjustment Factors'!$C$7:$C$25),IF(OR(C792="B", C792= "S"), 'Adjustment Factors'!$C$28,IF(C792="H", 'Adjustment Factors'!$C$29,"Sex Req'd"))))</f>
        <v/>
      </c>
      <c r="P792" s="31" t="str">
        <f t="shared" si="98"/>
        <v/>
      </c>
      <c r="Q792" s="32" t="str">
        <f>IF(OR(AND(A792="",B792=""),C792="",J792="" ), "",ROUND((((J792-(IF(I792&gt;0, I792,IF(OR(C792="B", C792= "S"), 'Adjustment Factors'!$C$28,IF(C792="H", 'Adjustment Factors'!$C$29,"Sex Req'd")))))/L792)*205)+IF(I792&gt;0, I792,IF(OR(C792="B", C792= "S"), 'Adjustment Factors'!$C$28,IF(C792="H", 'Adjustment Factors'!$C$29,"Sex Req'd")))+IF(OR(C792="B",C792="S"),LOOKUP(N792,'Adjustment Factors'!$B$7:$B$25,'Adjustment Factors'!$D$7:$D$25),IF(C792="H",LOOKUP(N792,'Adjustment Factors'!$B$7:$B$25,'Adjustment Factors'!$E$7:$E$25),"")),0))</f>
        <v/>
      </c>
      <c r="R792" s="31" t="str">
        <f t="shared" si="99"/>
        <v/>
      </c>
      <c r="S792" s="32" t="str">
        <f t="shared" si="101"/>
        <v/>
      </c>
      <c r="T792" s="31" t="str">
        <f t="shared" si="100"/>
        <v/>
      </c>
    </row>
    <row r="793" spans="1:20" x14ac:dyDescent="0.25">
      <c r="A793" s="27"/>
      <c r="B793" s="28"/>
      <c r="C793" s="28"/>
      <c r="D793" s="29"/>
      <c r="E793" s="30"/>
      <c r="F793" s="30"/>
      <c r="G793" s="29"/>
      <c r="H793" s="27"/>
      <c r="I793" s="27"/>
      <c r="J793" s="27"/>
      <c r="K793" s="27"/>
      <c r="L793" s="31" t="str">
        <f t="shared" si="95"/>
        <v/>
      </c>
      <c r="M793" s="31" t="str">
        <f t="shared" si="96"/>
        <v/>
      </c>
      <c r="N793" s="31" t="str">
        <f t="shared" si="97"/>
        <v/>
      </c>
      <c r="O793" s="32" t="str">
        <f>IF(AND(A793="",B793=""), "",IF(I793&gt;0, I793+LOOKUP(N793,'Adjustment Factors'!$B$7:$B$25,'Adjustment Factors'!$C$7:$C$25),IF(OR(C793="B", C793= "S"), 'Adjustment Factors'!$C$28,IF(C793="H", 'Adjustment Factors'!$C$29,"Sex Req'd"))))</f>
        <v/>
      </c>
      <c r="P793" s="31" t="str">
        <f t="shared" si="98"/>
        <v/>
      </c>
      <c r="Q793" s="32" t="str">
        <f>IF(OR(AND(A793="",B793=""),C793="",J793="" ), "",ROUND((((J793-(IF(I793&gt;0, I793,IF(OR(C793="B", C793= "S"), 'Adjustment Factors'!$C$28,IF(C793="H", 'Adjustment Factors'!$C$29,"Sex Req'd")))))/L793)*205)+IF(I793&gt;0, I793,IF(OR(C793="B", C793= "S"), 'Adjustment Factors'!$C$28,IF(C793="H", 'Adjustment Factors'!$C$29,"Sex Req'd")))+IF(OR(C793="B",C793="S"),LOOKUP(N793,'Adjustment Factors'!$B$7:$B$25,'Adjustment Factors'!$D$7:$D$25),IF(C793="H",LOOKUP(N793,'Adjustment Factors'!$B$7:$B$25,'Adjustment Factors'!$E$7:$E$25),"")),0))</f>
        <v/>
      </c>
      <c r="R793" s="31" t="str">
        <f t="shared" si="99"/>
        <v/>
      </c>
      <c r="S793" s="32" t="str">
        <f t="shared" si="101"/>
        <v/>
      </c>
      <c r="T793" s="31" t="str">
        <f t="shared" si="100"/>
        <v/>
      </c>
    </row>
    <row r="794" spans="1:20" x14ac:dyDescent="0.25">
      <c r="A794" s="27"/>
      <c r="B794" s="28"/>
      <c r="C794" s="28"/>
      <c r="D794" s="29"/>
      <c r="E794" s="30"/>
      <c r="F794" s="30"/>
      <c r="G794" s="29"/>
      <c r="H794" s="27"/>
      <c r="I794" s="27"/>
      <c r="J794" s="27"/>
      <c r="K794" s="27"/>
      <c r="L794" s="31" t="str">
        <f t="shared" si="95"/>
        <v/>
      </c>
      <c r="M794" s="31" t="str">
        <f t="shared" si="96"/>
        <v/>
      </c>
      <c r="N794" s="31" t="str">
        <f t="shared" si="97"/>
        <v/>
      </c>
      <c r="O794" s="32" t="str">
        <f>IF(AND(A794="",B794=""), "",IF(I794&gt;0, I794+LOOKUP(N794,'Adjustment Factors'!$B$7:$B$25,'Adjustment Factors'!$C$7:$C$25),IF(OR(C794="B", C794= "S"), 'Adjustment Factors'!$C$28,IF(C794="H", 'Adjustment Factors'!$C$29,"Sex Req'd"))))</f>
        <v/>
      </c>
      <c r="P794" s="31" t="str">
        <f t="shared" si="98"/>
        <v/>
      </c>
      <c r="Q794" s="32" t="str">
        <f>IF(OR(AND(A794="",B794=""),C794="",J794="" ), "",ROUND((((J794-(IF(I794&gt;0, I794,IF(OR(C794="B", C794= "S"), 'Adjustment Factors'!$C$28,IF(C794="H", 'Adjustment Factors'!$C$29,"Sex Req'd")))))/L794)*205)+IF(I794&gt;0, I794,IF(OR(C794="B", C794= "S"), 'Adjustment Factors'!$C$28,IF(C794="H", 'Adjustment Factors'!$C$29,"Sex Req'd")))+IF(OR(C794="B",C794="S"),LOOKUP(N794,'Adjustment Factors'!$B$7:$B$25,'Adjustment Factors'!$D$7:$D$25),IF(C794="H",LOOKUP(N794,'Adjustment Factors'!$B$7:$B$25,'Adjustment Factors'!$E$7:$E$25),"")),0))</f>
        <v/>
      </c>
      <c r="R794" s="31" t="str">
        <f t="shared" si="99"/>
        <v/>
      </c>
      <c r="S794" s="32" t="str">
        <f t="shared" si="101"/>
        <v/>
      </c>
      <c r="T794" s="31" t="str">
        <f t="shared" si="100"/>
        <v/>
      </c>
    </row>
    <row r="795" spans="1:20" x14ac:dyDescent="0.25">
      <c r="A795" s="27"/>
      <c r="B795" s="28"/>
      <c r="C795" s="28"/>
      <c r="D795" s="29"/>
      <c r="E795" s="30"/>
      <c r="F795" s="30"/>
      <c r="G795" s="29"/>
      <c r="H795" s="27"/>
      <c r="I795" s="27"/>
      <c r="J795" s="27"/>
      <c r="K795" s="27"/>
      <c r="L795" s="31" t="str">
        <f t="shared" si="95"/>
        <v/>
      </c>
      <c r="M795" s="31" t="str">
        <f t="shared" si="96"/>
        <v/>
      </c>
      <c r="N795" s="31" t="str">
        <f t="shared" si="97"/>
        <v/>
      </c>
      <c r="O795" s="32" t="str">
        <f>IF(AND(A795="",B795=""), "",IF(I795&gt;0, I795+LOOKUP(N795,'Adjustment Factors'!$B$7:$B$25,'Adjustment Factors'!$C$7:$C$25),IF(OR(C795="B", C795= "S"), 'Adjustment Factors'!$C$28,IF(C795="H", 'Adjustment Factors'!$C$29,"Sex Req'd"))))</f>
        <v/>
      </c>
      <c r="P795" s="31" t="str">
        <f t="shared" si="98"/>
        <v/>
      </c>
      <c r="Q795" s="32" t="str">
        <f>IF(OR(AND(A795="",B795=""),C795="",J795="" ), "",ROUND((((J795-(IF(I795&gt;0, I795,IF(OR(C795="B", C795= "S"), 'Adjustment Factors'!$C$28,IF(C795="H", 'Adjustment Factors'!$C$29,"Sex Req'd")))))/L795)*205)+IF(I795&gt;0, I795,IF(OR(C795="B", C795= "S"), 'Adjustment Factors'!$C$28,IF(C795="H", 'Adjustment Factors'!$C$29,"Sex Req'd")))+IF(OR(C795="B",C795="S"),LOOKUP(N795,'Adjustment Factors'!$B$7:$B$25,'Adjustment Factors'!$D$7:$D$25),IF(C795="H",LOOKUP(N795,'Adjustment Factors'!$B$7:$B$25,'Adjustment Factors'!$E$7:$E$25),"")),0))</f>
        <v/>
      </c>
      <c r="R795" s="31" t="str">
        <f t="shared" si="99"/>
        <v/>
      </c>
      <c r="S795" s="32" t="str">
        <f t="shared" si="101"/>
        <v/>
      </c>
      <c r="T795" s="31" t="str">
        <f t="shared" si="100"/>
        <v/>
      </c>
    </row>
    <row r="796" spans="1:20" x14ac:dyDescent="0.25">
      <c r="A796" s="27"/>
      <c r="B796" s="28"/>
      <c r="C796" s="28"/>
      <c r="D796" s="29"/>
      <c r="E796" s="30"/>
      <c r="F796" s="30"/>
      <c r="G796" s="29"/>
      <c r="H796" s="27"/>
      <c r="I796" s="27"/>
      <c r="J796" s="27"/>
      <c r="K796" s="27"/>
      <c r="L796" s="31" t="str">
        <f t="shared" si="95"/>
        <v/>
      </c>
      <c r="M796" s="31" t="str">
        <f t="shared" si="96"/>
        <v/>
      </c>
      <c r="N796" s="31" t="str">
        <f t="shared" si="97"/>
        <v/>
      </c>
      <c r="O796" s="32" t="str">
        <f>IF(AND(A796="",B796=""), "",IF(I796&gt;0, I796+LOOKUP(N796,'Adjustment Factors'!$B$7:$B$25,'Adjustment Factors'!$C$7:$C$25),IF(OR(C796="B", C796= "S"), 'Adjustment Factors'!$C$28,IF(C796="H", 'Adjustment Factors'!$C$29,"Sex Req'd"))))</f>
        <v/>
      </c>
      <c r="P796" s="31" t="str">
        <f t="shared" si="98"/>
        <v/>
      </c>
      <c r="Q796" s="32" t="str">
        <f>IF(OR(AND(A796="",B796=""),C796="",J796="" ), "",ROUND((((J796-(IF(I796&gt;0, I796,IF(OR(C796="B", C796= "S"), 'Adjustment Factors'!$C$28,IF(C796="H", 'Adjustment Factors'!$C$29,"Sex Req'd")))))/L796)*205)+IF(I796&gt;0, I796,IF(OR(C796="B", C796= "S"), 'Adjustment Factors'!$C$28,IF(C796="H", 'Adjustment Factors'!$C$29,"Sex Req'd")))+IF(OR(C796="B",C796="S"),LOOKUP(N796,'Adjustment Factors'!$B$7:$B$25,'Adjustment Factors'!$D$7:$D$25),IF(C796="H",LOOKUP(N796,'Adjustment Factors'!$B$7:$B$25,'Adjustment Factors'!$E$7:$E$25),"")),0))</f>
        <v/>
      </c>
      <c r="R796" s="31" t="str">
        <f t="shared" si="99"/>
        <v/>
      </c>
      <c r="S796" s="32" t="str">
        <f t="shared" si="101"/>
        <v/>
      </c>
      <c r="T796" s="31" t="str">
        <f t="shared" si="100"/>
        <v/>
      </c>
    </row>
    <row r="797" spans="1:20" x14ac:dyDescent="0.25">
      <c r="A797" s="27"/>
      <c r="B797" s="28"/>
      <c r="C797" s="28"/>
      <c r="D797" s="29"/>
      <c r="E797" s="30"/>
      <c r="F797" s="30"/>
      <c r="G797" s="29"/>
      <c r="H797" s="27"/>
      <c r="I797" s="27"/>
      <c r="J797" s="27"/>
      <c r="K797" s="27"/>
      <c r="L797" s="31" t="str">
        <f t="shared" si="95"/>
        <v/>
      </c>
      <c r="M797" s="31" t="str">
        <f t="shared" si="96"/>
        <v/>
      </c>
      <c r="N797" s="31" t="str">
        <f t="shared" si="97"/>
        <v/>
      </c>
      <c r="O797" s="32" t="str">
        <f>IF(AND(A797="",B797=""), "",IF(I797&gt;0, I797+LOOKUP(N797,'Adjustment Factors'!$B$7:$B$25,'Adjustment Factors'!$C$7:$C$25),IF(OR(C797="B", C797= "S"), 'Adjustment Factors'!$C$28,IF(C797="H", 'Adjustment Factors'!$C$29,"Sex Req'd"))))</f>
        <v/>
      </c>
      <c r="P797" s="31" t="str">
        <f t="shared" si="98"/>
        <v/>
      </c>
      <c r="Q797" s="32" t="str">
        <f>IF(OR(AND(A797="",B797=""),C797="",J797="" ), "",ROUND((((J797-(IF(I797&gt;0, I797,IF(OR(C797="B", C797= "S"), 'Adjustment Factors'!$C$28,IF(C797="H", 'Adjustment Factors'!$C$29,"Sex Req'd")))))/L797)*205)+IF(I797&gt;0, I797,IF(OR(C797="B", C797= "S"), 'Adjustment Factors'!$C$28,IF(C797="H", 'Adjustment Factors'!$C$29,"Sex Req'd")))+IF(OR(C797="B",C797="S"),LOOKUP(N797,'Adjustment Factors'!$B$7:$B$25,'Adjustment Factors'!$D$7:$D$25),IF(C797="H",LOOKUP(N797,'Adjustment Factors'!$B$7:$B$25,'Adjustment Factors'!$E$7:$E$25),"")),0))</f>
        <v/>
      </c>
      <c r="R797" s="31" t="str">
        <f t="shared" si="99"/>
        <v/>
      </c>
      <c r="S797" s="32" t="str">
        <f t="shared" si="101"/>
        <v/>
      </c>
      <c r="T797" s="31" t="str">
        <f t="shared" si="100"/>
        <v/>
      </c>
    </row>
    <row r="798" spans="1:20" x14ac:dyDescent="0.25">
      <c r="A798" s="27"/>
      <c r="B798" s="28"/>
      <c r="C798" s="28"/>
      <c r="D798" s="29"/>
      <c r="E798" s="30"/>
      <c r="F798" s="30"/>
      <c r="G798" s="29"/>
      <c r="H798" s="27"/>
      <c r="I798" s="27"/>
      <c r="J798" s="27"/>
      <c r="K798" s="27"/>
      <c r="L798" s="31" t="str">
        <f t="shared" si="95"/>
        <v/>
      </c>
      <c r="M798" s="31" t="str">
        <f t="shared" si="96"/>
        <v/>
      </c>
      <c r="N798" s="31" t="str">
        <f t="shared" si="97"/>
        <v/>
      </c>
      <c r="O798" s="32" t="str">
        <f>IF(AND(A798="",B798=""), "",IF(I798&gt;0, I798+LOOKUP(N798,'Adjustment Factors'!$B$7:$B$25,'Adjustment Factors'!$C$7:$C$25),IF(OR(C798="B", C798= "S"), 'Adjustment Factors'!$C$28,IF(C798="H", 'Adjustment Factors'!$C$29,"Sex Req'd"))))</f>
        <v/>
      </c>
      <c r="P798" s="31" t="str">
        <f t="shared" si="98"/>
        <v/>
      </c>
      <c r="Q798" s="32" t="str">
        <f>IF(OR(AND(A798="",B798=""),C798="",J798="" ), "",ROUND((((J798-(IF(I798&gt;0, I798,IF(OR(C798="B", C798= "S"), 'Adjustment Factors'!$C$28,IF(C798="H", 'Adjustment Factors'!$C$29,"Sex Req'd")))))/L798)*205)+IF(I798&gt;0, I798,IF(OR(C798="B", C798= "S"), 'Adjustment Factors'!$C$28,IF(C798="H", 'Adjustment Factors'!$C$29,"Sex Req'd")))+IF(OR(C798="B",C798="S"),LOOKUP(N798,'Adjustment Factors'!$B$7:$B$25,'Adjustment Factors'!$D$7:$D$25),IF(C798="H",LOOKUP(N798,'Adjustment Factors'!$B$7:$B$25,'Adjustment Factors'!$E$7:$E$25),"")),0))</f>
        <v/>
      </c>
      <c r="R798" s="31" t="str">
        <f t="shared" si="99"/>
        <v/>
      </c>
      <c r="S798" s="32" t="str">
        <f t="shared" si="101"/>
        <v/>
      </c>
      <c r="T798" s="31" t="str">
        <f t="shared" si="100"/>
        <v/>
      </c>
    </row>
    <row r="799" spans="1:20" x14ac:dyDescent="0.25">
      <c r="A799" s="27"/>
      <c r="B799" s="28"/>
      <c r="C799" s="28"/>
      <c r="D799" s="29"/>
      <c r="E799" s="30"/>
      <c r="F799" s="30"/>
      <c r="G799" s="29"/>
      <c r="H799" s="27"/>
      <c r="I799" s="27"/>
      <c r="J799" s="27"/>
      <c r="K799" s="27"/>
      <c r="L799" s="31" t="str">
        <f t="shared" si="95"/>
        <v/>
      </c>
      <c r="M799" s="31" t="str">
        <f t="shared" si="96"/>
        <v/>
      </c>
      <c r="N799" s="31" t="str">
        <f t="shared" si="97"/>
        <v/>
      </c>
      <c r="O799" s="32" t="str">
        <f>IF(AND(A799="",B799=""), "",IF(I799&gt;0, I799+LOOKUP(N799,'Adjustment Factors'!$B$7:$B$25,'Adjustment Factors'!$C$7:$C$25),IF(OR(C799="B", C799= "S"), 'Adjustment Factors'!$C$28,IF(C799="H", 'Adjustment Factors'!$C$29,"Sex Req'd"))))</f>
        <v/>
      </c>
      <c r="P799" s="31" t="str">
        <f t="shared" si="98"/>
        <v/>
      </c>
      <c r="Q799" s="32" t="str">
        <f>IF(OR(AND(A799="",B799=""),C799="",J799="" ), "",ROUND((((J799-(IF(I799&gt;0, I799,IF(OR(C799="B", C799= "S"), 'Adjustment Factors'!$C$28,IF(C799="H", 'Adjustment Factors'!$C$29,"Sex Req'd")))))/L799)*205)+IF(I799&gt;0, I799,IF(OR(C799="B", C799= "S"), 'Adjustment Factors'!$C$28,IF(C799="H", 'Adjustment Factors'!$C$29,"Sex Req'd")))+IF(OR(C799="B",C799="S"),LOOKUP(N799,'Adjustment Factors'!$B$7:$B$25,'Adjustment Factors'!$D$7:$D$25),IF(C799="H",LOOKUP(N799,'Adjustment Factors'!$B$7:$B$25,'Adjustment Factors'!$E$7:$E$25),"")),0))</f>
        <v/>
      </c>
      <c r="R799" s="31" t="str">
        <f t="shared" si="99"/>
        <v/>
      </c>
      <c r="S799" s="32" t="str">
        <f t="shared" si="101"/>
        <v/>
      </c>
      <c r="T799" s="31" t="str">
        <f t="shared" si="100"/>
        <v/>
      </c>
    </row>
    <row r="800" spans="1:20" x14ac:dyDescent="0.25">
      <c r="A800" s="27"/>
      <c r="B800" s="28"/>
      <c r="C800" s="28"/>
      <c r="D800" s="29"/>
      <c r="E800" s="30"/>
      <c r="F800" s="30"/>
      <c r="G800" s="29"/>
      <c r="H800" s="27"/>
      <c r="I800" s="27"/>
      <c r="J800" s="27"/>
      <c r="K800" s="27"/>
      <c r="L800" s="31" t="str">
        <f t="shared" si="95"/>
        <v/>
      </c>
      <c r="M800" s="31" t="str">
        <f t="shared" si="96"/>
        <v/>
      </c>
      <c r="N800" s="31" t="str">
        <f t="shared" si="97"/>
        <v/>
      </c>
      <c r="O800" s="32" t="str">
        <f>IF(AND(A800="",B800=""), "",IF(I800&gt;0, I800+LOOKUP(N800,'Adjustment Factors'!$B$7:$B$25,'Adjustment Factors'!$C$7:$C$25),IF(OR(C800="B", C800= "S"), 'Adjustment Factors'!$C$28,IF(C800="H", 'Adjustment Factors'!$C$29,"Sex Req'd"))))</f>
        <v/>
      </c>
      <c r="P800" s="31" t="str">
        <f t="shared" si="98"/>
        <v/>
      </c>
      <c r="Q800" s="32" t="str">
        <f>IF(OR(AND(A800="",B800=""),C800="",J800="" ), "",ROUND((((J800-(IF(I800&gt;0, I800,IF(OR(C800="B", C800= "S"), 'Adjustment Factors'!$C$28,IF(C800="H", 'Adjustment Factors'!$C$29,"Sex Req'd")))))/L800)*205)+IF(I800&gt;0, I800,IF(OR(C800="B", C800= "S"), 'Adjustment Factors'!$C$28,IF(C800="H", 'Adjustment Factors'!$C$29,"Sex Req'd")))+IF(OR(C800="B",C800="S"),LOOKUP(N800,'Adjustment Factors'!$B$7:$B$25,'Adjustment Factors'!$D$7:$D$25),IF(C800="H",LOOKUP(N800,'Adjustment Factors'!$B$7:$B$25,'Adjustment Factors'!$E$7:$E$25),"")),0))</f>
        <v/>
      </c>
      <c r="R800" s="31" t="str">
        <f t="shared" si="99"/>
        <v/>
      </c>
      <c r="S800" s="32" t="str">
        <f t="shared" si="101"/>
        <v/>
      </c>
      <c r="T800" s="31" t="str">
        <f t="shared" si="100"/>
        <v/>
      </c>
    </row>
    <row r="801" spans="1:20" x14ac:dyDescent="0.25">
      <c r="A801" s="27"/>
      <c r="B801" s="28"/>
      <c r="C801" s="28"/>
      <c r="D801" s="29"/>
      <c r="E801" s="30"/>
      <c r="F801" s="30"/>
      <c r="G801" s="29"/>
      <c r="H801" s="27"/>
      <c r="I801" s="27"/>
      <c r="J801" s="27"/>
      <c r="K801" s="27"/>
      <c r="L801" s="31" t="str">
        <f t="shared" si="95"/>
        <v/>
      </c>
      <c r="M801" s="31" t="str">
        <f t="shared" si="96"/>
        <v/>
      </c>
      <c r="N801" s="31" t="str">
        <f t="shared" si="97"/>
        <v/>
      </c>
      <c r="O801" s="32" t="str">
        <f>IF(AND(A801="",B801=""), "",IF(I801&gt;0, I801+LOOKUP(N801,'Adjustment Factors'!$B$7:$B$25,'Adjustment Factors'!$C$7:$C$25),IF(OR(C801="B", C801= "S"), 'Adjustment Factors'!$C$28,IF(C801="H", 'Adjustment Factors'!$C$29,"Sex Req'd"))))</f>
        <v/>
      </c>
      <c r="P801" s="31" t="str">
        <f t="shared" si="98"/>
        <v/>
      </c>
      <c r="Q801" s="32" t="str">
        <f>IF(OR(AND(A801="",B801=""),C801="",J801="" ), "",ROUND((((J801-(IF(I801&gt;0, I801,IF(OR(C801="B", C801= "S"), 'Adjustment Factors'!$C$28,IF(C801="H", 'Adjustment Factors'!$C$29,"Sex Req'd")))))/L801)*205)+IF(I801&gt;0, I801,IF(OR(C801="B", C801= "S"), 'Adjustment Factors'!$C$28,IF(C801="H", 'Adjustment Factors'!$C$29,"Sex Req'd")))+IF(OR(C801="B",C801="S"),LOOKUP(N801,'Adjustment Factors'!$B$7:$B$25,'Adjustment Factors'!$D$7:$D$25),IF(C801="H",LOOKUP(N801,'Adjustment Factors'!$B$7:$B$25,'Adjustment Factors'!$E$7:$E$25),"")),0))</f>
        <v/>
      </c>
      <c r="R801" s="31" t="str">
        <f t="shared" si="99"/>
        <v/>
      </c>
      <c r="S801" s="32" t="str">
        <f t="shared" si="101"/>
        <v/>
      </c>
      <c r="T801" s="31" t="str">
        <f t="shared" si="100"/>
        <v/>
      </c>
    </row>
    <row r="802" spans="1:20" x14ac:dyDescent="0.25">
      <c r="A802" s="27"/>
      <c r="B802" s="28"/>
      <c r="C802" s="28"/>
      <c r="D802" s="29"/>
      <c r="E802" s="30"/>
      <c r="F802" s="30"/>
      <c r="G802" s="29"/>
      <c r="H802" s="27"/>
      <c r="I802" s="27"/>
      <c r="J802" s="27"/>
      <c r="K802" s="27"/>
      <c r="L802" s="31" t="str">
        <f t="shared" si="95"/>
        <v/>
      </c>
      <c r="M802" s="31" t="str">
        <f t="shared" si="96"/>
        <v/>
      </c>
      <c r="N802" s="31" t="str">
        <f t="shared" si="97"/>
        <v/>
      </c>
      <c r="O802" s="32" t="str">
        <f>IF(AND(A802="",B802=""), "",IF(I802&gt;0, I802+LOOKUP(N802,'Adjustment Factors'!$B$7:$B$25,'Adjustment Factors'!$C$7:$C$25),IF(OR(C802="B", C802= "S"), 'Adjustment Factors'!$C$28,IF(C802="H", 'Adjustment Factors'!$C$29,"Sex Req'd"))))</f>
        <v/>
      </c>
      <c r="P802" s="31" t="str">
        <f t="shared" si="98"/>
        <v/>
      </c>
      <c r="Q802" s="32" t="str">
        <f>IF(OR(AND(A802="",B802=""),C802="",J802="" ), "",ROUND((((J802-(IF(I802&gt;0, I802,IF(OR(C802="B", C802= "S"), 'Adjustment Factors'!$C$28,IF(C802="H", 'Adjustment Factors'!$C$29,"Sex Req'd")))))/L802)*205)+IF(I802&gt;0, I802,IF(OR(C802="B", C802= "S"), 'Adjustment Factors'!$C$28,IF(C802="H", 'Adjustment Factors'!$C$29,"Sex Req'd")))+IF(OR(C802="B",C802="S"),LOOKUP(N802,'Adjustment Factors'!$B$7:$B$25,'Adjustment Factors'!$D$7:$D$25),IF(C802="H",LOOKUP(N802,'Adjustment Factors'!$B$7:$B$25,'Adjustment Factors'!$E$7:$E$25),"")),0))</f>
        <v/>
      </c>
      <c r="R802" s="31" t="str">
        <f t="shared" si="99"/>
        <v/>
      </c>
      <c r="S802" s="32" t="str">
        <f t="shared" si="101"/>
        <v/>
      </c>
      <c r="T802" s="31" t="str">
        <f t="shared" si="100"/>
        <v/>
      </c>
    </row>
    <row r="803" spans="1:20" x14ac:dyDescent="0.25">
      <c r="A803" s="27"/>
      <c r="B803" s="28"/>
      <c r="C803" s="28"/>
      <c r="D803" s="29"/>
      <c r="E803" s="30"/>
      <c r="F803" s="30"/>
      <c r="G803" s="29"/>
      <c r="H803" s="27"/>
      <c r="I803" s="27"/>
      <c r="J803" s="27"/>
      <c r="K803" s="27"/>
      <c r="L803" s="31" t="str">
        <f t="shared" si="95"/>
        <v/>
      </c>
      <c r="M803" s="31" t="str">
        <f t="shared" si="96"/>
        <v/>
      </c>
      <c r="N803" s="31" t="str">
        <f t="shared" si="97"/>
        <v/>
      </c>
      <c r="O803" s="32" t="str">
        <f>IF(AND(A803="",B803=""), "",IF(I803&gt;0, I803+LOOKUP(N803,'Adjustment Factors'!$B$7:$B$25,'Adjustment Factors'!$C$7:$C$25),IF(OR(C803="B", C803= "S"), 'Adjustment Factors'!$C$28,IF(C803="H", 'Adjustment Factors'!$C$29,"Sex Req'd"))))</f>
        <v/>
      </c>
      <c r="P803" s="31" t="str">
        <f t="shared" si="98"/>
        <v/>
      </c>
      <c r="Q803" s="32" t="str">
        <f>IF(OR(AND(A803="",B803=""),C803="",J803="" ), "",ROUND((((J803-(IF(I803&gt;0, I803,IF(OR(C803="B", C803= "S"), 'Adjustment Factors'!$C$28,IF(C803="H", 'Adjustment Factors'!$C$29,"Sex Req'd")))))/L803)*205)+IF(I803&gt;0, I803,IF(OR(C803="B", C803= "S"), 'Adjustment Factors'!$C$28,IF(C803="H", 'Adjustment Factors'!$C$29,"Sex Req'd")))+IF(OR(C803="B",C803="S"),LOOKUP(N803,'Adjustment Factors'!$B$7:$B$25,'Adjustment Factors'!$D$7:$D$25),IF(C803="H",LOOKUP(N803,'Adjustment Factors'!$B$7:$B$25,'Adjustment Factors'!$E$7:$E$25),"")),0))</f>
        <v/>
      </c>
      <c r="R803" s="31" t="str">
        <f t="shared" si="99"/>
        <v/>
      </c>
      <c r="S803" s="32" t="str">
        <f t="shared" si="101"/>
        <v/>
      </c>
      <c r="T803" s="31" t="str">
        <f t="shared" si="100"/>
        <v/>
      </c>
    </row>
    <row r="804" spans="1:20" x14ac:dyDescent="0.25">
      <c r="A804" s="27"/>
      <c r="B804" s="28"/>
      <c r="C804" s="28"/>
      <c r="D804" s="29"/>
      <c r="E804" s="30"/>
      <c r="F804" s="30"/>
      <c r="G804" s="29"/>
      <c r="H804" s="27"/>
      <c r="I804" s="27"/>
      <c r="J804" s="27"/>
      <c r="K804" s="27"/>
      <c r="L804" s="31" t="str">
        <f t="shared" si="95"/>
        <v/>
      </c>
      <c r="M804" s="31" t="str">
        <f t="shared" si="96"/>
        <v/>
      </c>
      <c r="N804" s="31" t="str">
        <f t="shared" si="97"/>
        <v/>
      </c>
      <c r="O804" s="32" t="str">
        <f>IF(AND(A804="",B804=""), "",IF(I804&gt;0, I804+LOOKUP(N804,'Adjustment Factors'!$B$7:$B$25,'Adjustment Factors'!$C$7:$C$25),IF(OR(C804="B", C804= "S"), 'Adjustment Factors'!$C$28,IF(C804="H", 'Adjustment Factors'!$C$29,"Sex Req'd"))))</f>
        <v/>
      </c>
      <c r="P804" s="31" t="str">
        <f t="shared" si="98"/>
        <v/>
      </c>
      <c r="Q804" s="32" t="str">
        <f>IF(OR(AND(A804="",B804=""),C804="",J804="" ), "",ROUND((((J804-(IF(I804&gt;0, I804,IF(OR(C804="B", C804= "S"), 'Adjustment Factors'!$C$28,IF(C804="H", 'Adjustment Factors'!$C$29,"Sex Req'd")))))/L804)*205)+IF(I804&gt;0, I804,IF(OR(C804="B", C804= "S"), 'Adjustment Factors'!$C$28,IF(C804="H", 'Adjustment Factors'!$C$29,"Sex Req'd")))+IF(OR(C804="B",C804="S"),LOOKUP(N804,'Adjustment Factors'!$B$7:$B$25,'Adjustment Factors'!$D$7:$D$25),IF(C804="H",LOOKUP(N804,'Adjustment Factors'!$B$7:$B$25,'Adjustment Factors'!$E$7:$E$25),"")),0))</f>
        <v/>
      </c>
      <c r="R804" s="31" t="str">
        <f t="shared" si="99"/>
        <v/>
      </c>
      <c r="S804" s="32" t="str">
        <f t="shared" si="101"/>
        <v/>
      </c>
      <c r="T804" s="31" t="str">
        <f t="shared" si="100"/>
        <v/>
      </c>
    </row>
    <row r="805" spans="1:20" x14ac:dyDescent="0.25">
      <c r="A805" s="27"/>
      <c r="B805" s="28"/>
      <c r="C805" s="28"/>
      <c r="D805" s="29"/>
      <c r="E805" s="30"/>
      <c r="F805" s="30"/>
      <c r="G805" s="29"/>
      <c r="H805" s="27"/>
      <c r="I805" s="27"/>
      <c r="J805" s="27"/>
      <c r="K805" s="27"/>
      <c r="L805" s="31" t="str">
        <f t="shared" si="95"/>
        <v/>
      </c>
      <c r="M805" s="31" t="str">
        <f t="shared" si="96"/>
        <v/>
      </c>
      <c r="N805" s="31" t="str">
        <f t="shared" si="97"/>
        <v/>
      </c>
      <c r="O805" s="32" t="str">
        <f>IF(AND(A805="",B805=""), "",IF(I805&gt;0, I805+LOOKUP(N805,'Adjustment Factors'!$B$7:$B$25,'Adjustment Factors'!$C$7:$C$25),IF(OR(C805="B", C805= "S"), 'Adjustment Factors'!$C$28,IF(C805="H", 'Adjustment Factors'!$C$29,"Sex Req'd"))))</f>
        <v/>
      </c>
      <c r="P805" s="31" t="str">
        <f t="shared" si="98"/>
        <v/>
      </c>
      <c r="Q805" s="32" t="str">
        <f>IF(OR(AND(A805="",B805=""),C805="",J805="" ), "",ROUND((((J805-(IF(I805&gt;0, I805,IF(OR(C805="B", C805= "S"), 'Adjustment Factors'!$C$28,IF(C805="H", 'Adjustment Factors'!$C$29,"Sex Req'd")))))/L805)*205)+IF(I805&gt;0, I805,IF(OR(C805="B", C805= "S"), 'Adjustment Factors'!$C$28,IF(C805="H", 'Adjustment Factors'!$C$29,"Sex Req'd")))+IF(OR(C805="B",C805="S"),LOOKUP(N805,'Adjustment Factors'!$B$7:$B$25,'Adjustment Factors'!$D$7:$D$25),IF(C805="H",LOOKUP(N805,'Adjustment Factors'!$B$7:$B$25,'Adjustment Factors'!$E$7:$E$25),"")),0))</f>
        <v/>
      </c>
      <c r="R805" s="31" t="str">
        <f t="shared" si="99"/>
        <v/>
      </c>
      <c r="S805" s="32" t="str">
        <f t="shared" si="101"/>
        <v/>
      </c>
      <c r="T805" s="31" t="str">
        <f t="shared" si="100"/>
        <v/>
      </c>
    </row>
    <row r="806" spans="1:20" x14ac:dyDescent="0.25">
      <c r="A806" s="27"/>
      <c r="B806" s="28"/>
      <c r="C806" s="28"/>
      <c r="D806" s="29"/>
      <c r="E806" s="30"/>
      <c r="F806" s="30"/>
      <c r="G806" s="29"/>
      <c r="H806" s="27"/>
      <c r="I806" s="27"/>
      <c r="J806" s="27"/>
      <c r="K806" s="27"/>
      <c r="L806" s="31" t="str">
        <f t="shared" si="95"/>
        <v/>
      </c>
      <c r="M806" s="31" t="str">
        <f t="shared" si="96"/>
        <v/>
      </c>
      <c r="N806" s="31" t="str">
        <f t="shared" si="97"/>
        <v/>
      </c>
      <c r="O806" s="32" t="str">
        <f>IF(AND(A806="",B806=""), "",IF(I806&gt;0, I806+LOOKUP(N806,'Adjustment Factors'!$B$7:$B$25,'Adjustment Factors'!$C$7:$C$25),IF(OR(C806="B", C806= "S"), 'Adjustment Factors'!$C$28,IF(C806="H", 'Adjustment Factors'!$C$29,"Sex Req'd"))))</f>
        <v/>
      </c>
      <c r="P806" s="31" t="str">
        <f t="shared" si="98"/>
        <v/>
      </c>
      <c r="Q806" s="32" t="str">
        <f>IF(OR(AND(A806="",B806=""),C806="",J806="" ), "",ROUND((((J806-(IF(I806&gt;0, I806,IF(OR(C806="B", C806= "S"), 'Adjustment Factors'!$C$28,IF(C806="H", 'Adjustment Factors'!$C$29,"Sex Req'd")))))/L806)*205)+IF(I806&gt;0, I806,IF(OR(C806="B", C806= "S"), 'Adjustment Factors'!$C$28,IF(C806="H", 'Adjustment Factors'!$C$29,"Sex Req'd")))+IF(OR(C806="B",C806="S"),LOOKUP(N806,'Adjustment Factors'!$B$7:$B$25,'Adjustment Factors'!$D$7:$D$25),IF(C806="H",LOOKUP(N806,'Adjustment Factors'!$B$7:$B$25,'Adjustment Factors'!$E$7:$E$25),"")),0))</f>
        <v/>
      </c>
      <c r="R806" s="31" t="str">
        <f t="shared" si="99"/>
        <v/>
      </c>
      <c r="S806" s="32" t="str">
        <f t="shared" si="101"/>
        <v/>
      </c>
      <c r="T806" s="31" t="str">
        <f t="shared" si="100"/>
        <v/>
      </c>
    </row>
    <row r="807" spans="1:20" x14ac:dyDescent="0.25">
      <c r="A807" s="27"/>
      <c r="B807" s="28"/>
      <c r="C807" s="28"/>
      <c r="D807" s="29"/>
      <c r="E807" s="30"/>
      <c r="F807" s="30"/>
      <c r="G807" s="29"/>
      <c r="H807" s="27"/>
      <c r="I807" s="27"/>
      <c r="J807" s="27"/>
      <c r="K807" s="27"/>
      <c r="L807" s="31" t="str">
        <f t="shared" si="95"/>
        <v/>
      </c>
      <c r="M807" s="31" t="str">
        <f t="shared" si="96"/>
        <v/>
      </c>
      <c r="N807" s="31" t="str">
        <f t="shared" si="97"/>
        <v/>
      </c>
      <c r="O807" s="32" t="str">
        <f>IF(AND(A807="",B807=""), "",IF(I807&gt;0, I807+LOOKUP(N807,'Adjustment Factors'!$B$7:$B$25,'Adjustment Factors'!$C$7:$C$25),IF(OR(C807="B", C807= "S"), 'Adjustment Factors'!$C$28,IF(C807="H", 'Adjustment Factors'!$C$29,"Sex Req'd"))))</f>
        <v/>
      </c>
      <c r="P807" s="31" t="str">
        <f t="shared" si="98"/>
        <v/>
      </c>
      <c r="Q807" s="32" t="str">
        <f>IF(OR(AND(A807="",B807=""),C807="",J807="" ), "",ROUND((((J807-(IF(I807&gt;0, I807,IF(OR(C807="B", C807= "S"), 'Adjustment Factors'!$C$28,IF(C807="H", 'Adjustment Factors'!$C$29,"Sex Req'd")))))/L807)*205)+IF(I807&gt;0, I807,IF(OR(C807="B", C807= "S"), 'Adjustment Factors'!$C$28,IF(C807="H", 'Adjustment Factors'!$C$29,"Sex Req'd")))+IF(OR(C807="B",C807="S"),LOOKUP(N807,'Adjustment Factors'!$B$7:$B$25,'Adjustment Factors'!$D$7:$D$25),IF(C807="H",LOOKUP(N807,'Adjustment Factors'!$B$7:$B$25,'Adjustment Factors'!$E$7:$E$25),"")),0))</f>
        <v/>
      </c>
      <c r="R807" s="31" t="str">
        <f t="shared" si="99"/>
        <v/>
      </c>
      <c r="S807" s="32" t="str">
        <f t="shared" si="101"/>
        <v/>
      </c>
      <c r="T807" s="31" t="str">
        <f t="shared" si="100"/>
        <v/>
      </c>
    </row>
    <row r="808" spans="1:20" x14ac:dyDescent="0.25">
      <c r="A808" s="27"/>
      <c r="B808" s="28"/>
      <c r="C808" s="28"/>
      <c r="D808" s="29"/>
      <c r="E808" s="30"/>
      <c r="F808" s="30"/>
      <c r="G808" s="29"/>
      <c r="H808" s="27"/>
      <c r="I808" s="27"/>
      <c r="J808" s="27"/>
      <c r="K808" s="27"/>
      <c r="L808" s="31" t="str">
        <f t="shared" si="95"/>
        <v/>
      </c>
      <c r="M808" s="31" t="str">
        <f t="shared" si="96"/>
        <v/>
      </c>
      <c r="N808" s="31" t="str">
        <f t="shared" si="97"/>
        <v/>
      </c>
      <c r="O808" s="32" t="str">
        <f>IF(AND(A808="",B808=""), "",IF(I808&gt;0, I808+LOOKUP(N808,'Adjustment Factors'!$B$7:$B$25,'Adjustment Factors'!$C$7:$C$25),IF(OR(C808="B", C808= "S"), 'Adjustment Factors'!$C$28,IF(C808="H", 'Adjustment Factors'!$C$29,"Sex Req'd"))))</f>
        <v/>
      </c>
      <c r="P808" s="31" t="str">
        <f t="shared" si="98"/>
        <v/>
      </c>
      <c r="Q808" s="32" t="str">
        <f>IF(OR(AND(A808="",B808=""),C808="",J808="" ), "",ROUND((((J808-(IF(I808&gt;0, I808,IF(OR(C808="B", C808= "S"), 'Adjustment Factors'!$C$28,IF(C808="H", 'Adjustment Factors'!$C$29,"Sex Req'd")))))/L808)*205)+IF(I808&gt;0, I808,IF(OR(C808="B", C808= "S"), 'Adjustment Factors'!$C$28,IF(C808="H", 'Adjustment Factors'!$C$29,"Sex Req'd")))+IF(OR(C808="B",C808="S"),LOOKUP(N808,'Adjustment Factors'!$B$7:$B$25,'Adjustment Factors'!$D$7:$D$25),IF(C808="H",LOOKUP(N808,'Adjustment Factors'!$B$7:$B$25,'Adjustment Factors'!$E$7:$E$25),"")),0))</f>
        <v/>
      </c>
      <c r="R808" s="31" t="str">
        <f t="shared" si="99"/>
        <v/>
      </c>
      <c r="S808" s="32" t="str">
        <f t="shared" si="101"/>
        <v/>
      </c>
      <c r="T808" s="31" t="str">
        <f t="shared" si="100"/>
        <v/>
      </c>
    </row>
    <row r="809" spans="1:20" x14ac:dyDescent="0.25">
      <c r="A809" s="27"/>
      <c r="B809" s="28"/>
      <c r="C809" s="28"/>
      <c r="D809" s="29"/>
      <c r="E809" s="30"/>
      <c r="F809" s="30"/>
      <c r="G809" s="29"/>
      <c r="H809" s="27"/>
      <c r="I809" s="27"/>
      <c r="J809" s="27"/>
      <c r="K809" s="27"/>
      <c r="L809" s="31" t="str">
        <f t="shared" si="95"/>
        <v/>
      </c>
      <c r="M809" s="31" t="str">
        <f t="shared" si="96"/>
        <v/>
      </c>
      <c r="N809" s="31" t="str">
        <f t="shared" si="97"/>
        <v/>
      </c>
      <c r="O809" s="32" t="str">
        <f>IF(AND(A809="",B809=""), "",IF(I809&gt;0, I809+LOOKUP(N809,'Adjustment Factors'!$B$7:$B$25,'Adjustment Factors'!$C$7:$C$25),IF(OR(C809="B", C809= "S"), 'Adjustment Factors'!$C$28,IF(C809="H", 'Adjustment Factors'!$C$29,"Sex Req'd"))))</f>
        <v/>
      </c>
      <c r="P809" s="31" t="str">
        <f t="shared" si="98"/>
        <v/>
      </c>
      <c r="Q809" s="32" t="str">
        <f>IF(OR(AND(A809="",B809=""),C809="",J809="" ), "",ROUND((((J809-(IF(I809&gt;0, I809,IF(OR(C809="B", C809= "S"), 'Adjustment Factors'!$C$28,IF(C809="H", 'Adjustment Factors'!$C$29,"Sex Req'd")))))/L809)*205)+IF(I809&gt;0, I809,IF(OR(C809="B", C809= "S"), 'Adjustment Factors'!$C$28,IF(C809="H", 'Adjustment Factors'!$C$29,"Sex Req'd")))+IF(OR(C809="B",C809="S"),LOOKUP(N809,'Adjustment Factors'!$B$7:$B$25,'Adjustment Factors'!$D$7:$D$25),IF(C809="H",LOOKUP(N809,'Adjustment Factors'!$B$7:$B$25,'Adjustment Factors'!$E$7:$E$25),"")),0))</f>
        <v/>
      </c>
      <c r="R809" s="31" t="str">
        <f t="shared" si="99"/>
        <v/>
      </c>
      <c r="S809" s="32" t="str">
        <f t="shared" si="101"/>
        <v/>
      </c>
      <c r="T809" s="31" t="str">
        <f t="shared" si="100"/>
        <v/>
      </c>
    </row>
    <row r="810" spans="1:20" x14ac:dyDescent="0.25">
      <c r="A810" s="27"/>
      <c r="B810" s="28"/>
      <c r="C810" s="28"/>
      <c r="D810" s="29"/>
      <c r="E810" s="30"/>
      <c r="F810" s="30"/>
      <c r="G810" s="29"/>
      <c r="H810" s="27"/>
      <c r="I810" s="27"/>
      <c r="J810" s="27"/>
      <c r="K810" s="27"/>
      <c r="L810" s="31" t="str">
        <f t="shared" si="95"/>
        <v/>
      </c>
      <c r="M810" s="31" t="str">
        <f t="shared" si="96"/>
        <v/>
      </c>
      <c r="N810" s="31" t="str">
        <f t="shared" si="97"/>
        <v/>
      </c>
      <c r="O810" s="32" t="str">
        <f>IF(AND(A810="",B810=""), "",IF(I810&gt;0, I810+LOOKUP(N810,'Adjustment Factors'!$B$7:$B$25,'Adjustment Factors'!$C$7:$C$25),IF(OR(C810="B", C810= "S"), 'Adjustment Factors'!$C$28,IF(C810="H", 'Adjustment Factors'!$C$29,"Sex Req'd"))))</f>
        <v/>
      </c>
      <c r="P810" s="31" t="str">
        <f t="shared" si="98"/>
        <v/>
      </c>
      <c r="Q810" s="32" t="str">
        <f>IF(OR(AND(A810="",B810=""),C810="",J810="" ), "",ROUND((((J810-(IF(I810&gt;0, I810,IF(OR(C810="B", C810= "S"), 'Adjustment Factors'!$C$28,IF(C810="H", 'Adjustment Factors'!$C$29,"Sex Req'd")))))/L810)*205)+IF(I810&gt;0, I810,IF(OR(C810="B", C810= "S"), 'Adjustment Factors'!$C$28,IF(C810="H", 'Adjustment Factors'!$C$29,"Sex Req'd")))+IF(OR(C810="B",C810="S"),LOOKUP(N810,'Adjustment Factors'!$B$7:$B$25,'Adjustment Factors'!$D$7:$D$25),IF(C810="H",LOOKUP(N810,'Adjustment Factors'!$B$7:$B$25,'Adjustment Factors'!$E$7:$E$25),"")),0))</f>
        <v/>
      </c>
      <c r="R810" s="31" t="str">
        <f t="shared" si="99"/>
        <v/>
      </c>
      <c r="S810" s="32" t="str">
        <f t="shared" si="101"/>
        <v/>
      </c>
      <c r="T810" s="31" t="str">
        <f t="shared" si="100"/>
        <v/>
      </c>
    </row>
    <row r="811" spans="1:20" x14ac:dyDescent="0.25">
      <c r="A811" s="27"/>
      <c r="B811" s="28"/>
      <c r="C811" s="28"/>
      <c r="D811" s="29"/>
      <c r="E811" s="30"/>
      <c r="F811" s="30"/>
      <c r="G811" s="29"/>
      <c r="H811" s="27"/>
      <c r="I811" s="27"/>
      <c r="J811" s="27"/>
      <c r="K811" s="27"/>
      <c r="L811" s="31" t="str">
        <f t="shared" si="95"/>
        <v/>
      </c>
      <c r="M811" s="31" t="str">
        <f t="shared" si="96"/>
        <v/>
      </c>
      <c r="N811" s="31" t="str">
        <f t="shared" si="97"/>
        <v/>
      </c>
      <c r="O811" s="32" t="str">
        <f>IF(AND(A811="",B811=""), "",IF(I811&gt;0, I811+LOOKUP(N811,'Adjustment Factors'!$B$7:$B$25,'Adjustment Factors'!$C$7:$C$25),IF(OR(C811="B", C811= "S"), 'Adjustment Factors'!$C$28,IF(C811="H", 'Adjustment Factors'!$C$29,"Sex Req'd"))))</f>
        <v/>
      </c>
      <c r="P811" s="31" t="str">
        <f t="shared" si="98"/>
        <v/>
      </c>
      <c r="Q811" s="32" t="str">
        <f>IF(OR(AND(A811="",B811=""),C811="",J811="" ), "",ROUND((((J811-(IF(I811&gt;0, I811,IF(OR(C811="B", C811= "S"), 'Adjustment Factors'!$C$28,IF(C811="H", 'Adjustment Factors'!$C$29,"Sex Req'd")))))/L811)*205)+IF(I811&gt;0, I811,IF(OR(C811="B", C811= "S"), 'Adjustment Factors'!$C$28,IF(C811="H", 'Adjustment Factors'!$C$29,"Sex Req'd")))+IF(OR(C811="B",C811="S"),LOOKUP(N811,'Adjustment Factors'!$B$7:$B$25,'Adjustment Factors'!$D$7:$D$25),IF(C811="H",LOOKUP(N811,'Adjustment Factors'!$B$7:$B$25,'Adjustment Factors'!$E$7:$E$25),"")),0))</f>
        <v/>
      </c>
      <c r="R811" s="31" t="str">
        <f t="shared" si="99"/>
        <v/>
      </c>
      <c r="S811" s="32" t="str">
        <f t="shared" si="101"/>
        <v/>
      </c>
      <c r="T811" s="31" t="str">
        <f t="shared" si="100"/>
        <v/>
      </c>
    </row>
    <row r="812" spans="1:20" x14ac:dyDescent="0.25">
      <c r="A812" s="27"/>
      <c r="B812" s="28"/>
      <c r="C812" s="28"/>
      <c r="D812" s="29"/>
      <c r="E812" s="30"/>
      <c r="F812" s="30"/>
      <c r="G812" s="29"/>
      <c r="H812" s="27"/>
      <c r="I812" s="27"/>
      <c r="J812" s="27"/>
      <c r="K812" s="27"/>
      <c r="L812" s="31" t="str">
        <f t="shared" si="95"/>
        <v/>
      </c>
      <c r="M812" s="31" t="str">
        <f t="shared" si="96"/>
        <v/>
      </c>
      <c r="N812" s="31" t="str">
        <f t="shared" si="97"/>
        <v/>
      </c>
      <c r="O812" s="32" t="str">
        <f>IF(AND(A812="",B812=""), "",IF(I812&gt;0, I812+LOOKUP(N812,'Adjustment Factors'!$B$7:$B$25,'Adjustment Factors'!$C$7:$C$25),IF(OR(C812="B", C812= "S"), 'Adjustment Factors'!$C$28,IF(C812="H", 'Adjustment Factors'!$C$29,"Sex Req'd"))))</f>
        <v/>
      </c>
      <c r="P812" s="31" t="str">
        <f t="shared" si="98"/>
        <v/>
      </c>
      <c r="Q812" s="32" t="str">
        <f>IF(OR(AND(A812="",B812=""),C812="",J812="" ), "",ROUND((((J812-(IF(I812&gt;0, I812,IF(OR(C812="B", C812= "S"), 'Adjustment Factors'!$C$28,IF(C812="H", 'Adjustment Factors'!$C$29,"Sex Req'd")))))/L812)*205)+IF(I812&gt;0, I812,IF(OR(C812="B", C812= "S"), 'Adjustment Factors'!$C$28,IF(C812="H", 'Adjustment Factors'!$C$29,"Sex Req'd")))+IF(OR(C812="B",C812="S"),LOOKUP(N812,'Adjustment Factors'!$B$7:$B$25,'Adjustment Factors'!$D$7:$D$25),IF(C812="H",LOOKUP(N812,'Adjustment Factors'!$B$7:$B$25,'Adjustment Factors'!$E$7:$E$25),"")),0))</f>
        <v/>
      </c>
      <c r="R812" s="31" t="str">
        <f t="shared" si="99"/>
        <v/>
      </c>
      <c r="S812" s="32" t="str">
        <f t="shared" si="101"/>
        <v/>
      </c>
      <c r="T812" s="31" t="str">
        <f t="shared" si="100"/>
        <v/>
      </c>
    </row>
    <row r="813" spans="1:20" x14ac:dyDescent="0.25">
      <c r="A813" s="27"/>
      <c r="B813" s="28"/>
      <c r="C813" s="28"/>
      <c r="D813" s="29"/>
      <c r="E813" s="30"/>
      <c r="F813" s="30"/>
      <c r="G813" s="29"/>
      <c r="H813" s="27"/>
      <c r="I813" s="27"/>
      <c r="J813" s="27"/>
      <c r="K813" s="27"/>
      <c r="L813" s="31" t="str">
        <f t="shared" si="95"/>
        <v/>
      </c>
      <c r="M813" s="31" t="str">
        <f t="shared" si="96"/>
        <v/>
      </c>
      <c r="N813" s="31" t="str">
        <f t="shared" si="97"/>
        <v/>
      </c>
      <c r="O813" s="32" t="str">
        <f>IF(AND(A813="",B813=""), "",IF(I813&gt;0, I813+LOOKUP(N813,'Adjustment Factors'!$B$7:$B$25,'Adjustment Factors'!$C$7:$C$25),IF(OR(C813="B", C813= "S"), 'Adjustment Factors'!$C$28,IF(C813="H", 'Adjustment Factors'!$C$29,"Sex Req'd"))))</f>
        <v/>
      </c>
      <c r="P813" s="31" t="str">
        <f t="shared" si="98"/>
        <v/>
      </c>
      <c r="Q813" s="32" t="str">
        <f>IF(OR(AND(A813="",B813=""),C813="",J813="" ), "",ROUND((((J813-(IF(I813&gt;0, I813,IF(OR(C813="B", C813= "S"), 'Adjustment Factors'!$C$28,IF(C813="H", 'Adjustment Factors'!$C$29,"Sex Req'd")))))/L813)*205)+IF(I813&gt;0, I813,IF(OR(C813="B", C813= "S"), 'Adjustment Factors'!$C$28,IF(C813="H", 'Adjustment Factors'!$C$29,"Sex Req'd")))+IF(OR(C813="B",C813="S"),LOOKUP(N813,'Adjustment Factors'!$B$7:$B$25,'Adjustment Factors'!$D$7:$D$25),IF(C813="H",LOOKUP(N813,'Adjustment Factors'!$B$7:$B$25,'Adjustment Factors'!$E$7:$E$25),"")),0))</f>
        <v/>
      </c>
      <c r="R813" s="31" t="str">
        <f t="shared" si="99"/>
        <v/>
      </c>
      <c r="S813" s="32" t="str">
        <f t="shared" si="101"/>
        <v/>
      </c>
      <c r="T813" s="31" t="str">
        <f t="shared" si="100"/>
        <v/>
      </c>
    </row>
    <row r="814" spans="1:20" x14ac:dyDescent="0.25">
      <c r="A814" s="27"/>
      <c r="B814" s="28"/>
      <c r="C814" s="28"/>
      <c r="D814" s="29"/>
      <c r="E814" s="30"/>
      <c r="F814" s="30"/>
      <c r="G814" s="29"/>
      <c r="H814" s="27"/>
      <c r="I814" s="27"/>
      <c r="J814" s="27"/>
      <c r="K814" s="27"/>
      <c r="L814" s="31" t="str">
        <f t="shared" si="95"/>
        <v/>
      </c>
      <c r="M814" s="31" t="str">
        <f t="shared" si="96"/>
        <v/>
      </c>
      <c r="N814" s="31" t="str">
        <f t="shared" si="97"/>
        <v/>
      </c>
      <c r="O814" s="32" t="str">
        <f>IF(AND(A814="",B814=""), "",IF(I814&gt;0, I814+LOOKUP(N814,'Adjustment Factors'!$B$7:$B$25,'Adjustment Factors'!$C$7:$C$25),IF(OR(C814="B", C814= "S"), 'Adjustment Factors'!$C$28,IF(C814="H", 'Adjustment Factors'!$C$29,"Sex Req'd"))))</f>
        <v/>
      </c>
      <c r="P814" s="31" t="str">
        <f t="shared" si="98"/>
        <v/>
      </c>
      <c r="Q814" s="32" t="str">
        <f>IF(OR(AND(A814="",B814=""),C814="",J814="" ), "",ROUND((((J814-(IF(I814&gt;0, I814,IF(OR(C814="B", C814= "S"), 'Adjustment Factors'!$C$28,IF(C814="H", 'Adjustment Factors'!$C$29,"Sex Req'd")))))/L814)*205)+IF(I814&gt;0, I814,IF(OR(C814="B", C814= "S"), 'Adjustment Factors'!$C$28,IF(C814="H", 'Adjustment Factors'!$C$29,"Sex Req'd")))+IF(OR(C814="B",C814="S"),LOOKUP(N814,'Adjustment Factors'!$B$7:$B$25,'Adjustment Factors'!$D$7:$D$25),IF(C814="H",LOOKUP(N814,'Adjustment Factors'!$B$7:$B$25,'Adjustment Factors'!$E$7:$E$25),"")),0))</f>
        <v/>
      </c>
      <c r="R814" s="31" t="str">
        <f t="shared" si="99"/>
        <v/>
      </c>
      <c r="S814" s="32" t="str">
        <f t="shared" si="101"/>
        <v/>
      </c>
      <c r="T814" s="31" t="str">
        <f t="shared" si="100"/>
        <v/>
      </c>
    </row>
    <row r="815" spans="1:20" x14ac:dyDescent="0.25">
      <c r="A815" s="27"/>
      <c r="B815" s="28"/>
      <c r="C815" s="28"/>
      <c r="D815" s="29"/>
      <c r="E815" s="30"/>
      <c r="F815" s="30"/>
      <c r="G815" s="29"/>
      <c r="H815" s="27"/>
      <c r="I815" s="27"/>
      <c r="J815" s="27"/>
      <c r="K815" s="27"/>
      <c r="L815" s="31" t="str">
        <f t="shared" si="95"/>
        <v/>
      </c>
      <c r="M815" s="31" t="str">
        <f t="shared" si="96"/>
        <v/>
      </c>
      <c r="N815" s="31" t="str">
        <f t="shared" si="97"/>
        <v/>
      </c>
      <c r="O815" s="32" t="str">
        <f>IF(AND(A815="",B815=""), "",IF(I815&gt;0, I815+LOOKUP(N815,'Adjustment Factors'!$B$7:$B$25,'Adjustment Factors'!$C$7:$C$25),IF(OR(C815="B", C815= "S"), 'Adjustment Factors'!$C$28,IF(C815="H", 'Adjustment Factors'!$C$29,"Sex Req'd"))))</f>
        <v/>
      </c>
      <c r="P815" s="31" t="str">
        <f t="shared" si="98"/>
        <v/>
      </c>
      <c r="Q815" s="32" t="str">
        <f>IF(OR(AND(A815="",B815=""),C815="",J815="" ), "",ROUND((((J815-(IF(I815&gt;0, I815,IF(OR(C815="B", C815= "S"), 'Adjustment Factors'!$C$28,IF(C815="H", 'Adjustment Factors'!$C$29,"Sex Req'd")))))/L815)*205)+IF(I815&gt;0, I815,IF(OR(C815="B", C815= "S"), 'Adjustment Factors'!$C$28,IF(C815="H", 'Adjustment Factors'!$C$29,"Sex Req'd")))+IF(OR(C815="B",C815="S"),LOOKUP(N815,'Adjustment Factors'!$B$7:$B$25,'Adjustment Factors'!$D$7:$D$25),IF(C815="H",LOOKUP(N815,'Adjustment Factors'!$B$7:$B$25,'Adjustment Factors'!$E$7:$E$25),"")),0))</f>
        <v/>
      </c>
      <c r="R815" s="31" t="str">
        <f t="shared" si="99"/>
        <v/>
      </c>
      <c r="S815" s="32" t="str">
        <f t="shared" si="101"/>
        <v/>
      </c>
      <c r="T815" s="31" t="str">
        <f t="shared" si="100"/>
        <v/>
      </c>
    </row>
    <row r="816" spans="1:20" x14ac:dyDescent="0.25">
      <c r="A816" s="27"/>
      <c r="B816" s="28"/>
      <c r="C816" s="28"/>
      <c r="D816" s="29"/>
      <c r="E816" s="30"/>
      <c r="F816" s="30"/>
      <c r="G816" s="29"/>
      <c r="H816" s="27"/>
      <c r="I816" s="27"/>
      <c r="J816" s="27"/>
      <c r="K816" s="27"/>
      <c r="L816" s="31" t="str">
        <f t="shared" si="95"/>
        <v/>
      </c>
      <c r="M816" s="31" t="str">
        <f t="shared" si="96"/>
        <v/>
      </c>
      <c r="N816" s="31" t="str">
        <f t="shared" si="97"/>
        <v/>
      </c>
      <c r="O816" s="32" t="str">
        <f>IF(AND(A816="",B816=""), "",IF(I816&gt;0, I816+LOOKUP(N816,'Adjustment Factors'!$B$7:$B$25,'Adjustment Factors'!$C$7:$C$25),IF(OR(C816="B", C816= "S"), 'Adjustment Factors'!$C$28,IF(C816="H", 'Adjustment Factors'!$C$29,"Sex Req'd"))))</f>
        <v/>
      </c>
      <c r="P816" s="31" t="str">
        <f t="shared" si="98"/>
        <v/>
      </c>
      <c r="Q816" s="32" t="str">
        <f>IF(OR(AND(A816="",B816=""),C816="",J816="" ), "",ROUND((((J816-(IF(I816&gt;0, I816,IF(OR(C816="B", C816= "S"), 'Adjustment Factors'!$C$28,IF(C816="H", 'Adjustment Factors'!$C$29,"Sex Req'd")))))/L816)*205)+IF(I816&gt;0, I816,IF(OR(C816="B", C816= "S"), 'Adjustment Factors'!$C$28,IF(C816="H", 'Adjustment Factors'!$C$29,"Sex Req'd")))+IF(OR(C816="B",C816="S"),LOOKUP(N816,'Adjustment Factors'!$B$7:$B$25,'Adjustment Factors'!$D$7:$D$25),IF(C816="H",LOOKUP(N816,'Adjustment Factors'!$B$7:$B$25,'Adjustment Factors'!$E$7:$E$25),"")),0))</f>
        <v/>
      </c>
      <c r="R816" s="31" t="str">
        <f t="shared" si="99"/>
        <v/>
      </c>
      <c r="S816" s="32" t="str">
        <f t="shared" si="101"/>
        <v/>
      </c>
      <c r="T816" s="31" t="str">
        <f t="shared" si="100"/>
        <v/>
      </c>
    </row>
    <row r="817" spans="1:20" x14ac:dyDescent="0.25">
      <c r="A817" s="27"/>
      <c r="B817" s="28"/>
      <c r="C817" s="28"/>
      <c r="D817" s="29"/>
      <c r="E817" s="30"/>
      <c r="F817" s="30"/>
      <c r="G817" s="29"/>
      <c r="H817" s="27"/>
      <c r="I817" s="27"/>
      <c r="J817" s="27"/>
      <c r="K817" s="27"/>
      <c r="L817" s="31" t="str">
        <f t="shared" si="95"/>
        <v/>
      </c>
      <c r="M817" s="31" t="str">
        <f t="shared" si="96"/>
        <v/>
      </c>
      <c r="N817" s="31" t="str">
        <f t="shared" si="97"/>
        <v/>
      </c>
      <c r="O817" s="32" t="str">
        <f>IF(AND(A817="",B817=""), "",IF(I817&gt;0, I817+LOOKUP(N817,'Adjustment Factors'!$B$7:$B$25,'Adjustment Factors'!$C$7:$C$25),IF(OR(C817="B", C817= "S"), 'Adjustment Factors'!$C$28,IF(C817="H", 'Adjustment Factors'!$C$29,"Sex Req'd"))))</f>
        <v/>
      </c>
      <c r="P817" s="31" t="str">
        <f t="shared" si="98"/>
        <v/>
      </c>
      <c r="Q817" s="32" t="str">
        <f>IF(OR(AND(A817="",B817=""),C817="",J817="" ), "",ROUND((((J817-(IF(I817&gt;0, I817,IF(OR(C817="B", C817= "S"), 'Adjustment Factors'!$C$28,IF(C817="H", 'Adjustment Factors'!$C$29,"Sex Req'd")))))/L817)*205)+IF(I817&gt;0, I817,IF(OR(C817="B", C817= "S"), 'Adjustment Factors'!$C$28,IF(C817="H", 'Adjustment Factors'!$C$29,"Sex Req'd")))+IF(OR(C817="B",C817="S"),LOOKUP(N817,'Adjustment Factors'!$B$7:$B$25,'Adjustment Factors'!$D$7:$D$25),IF(C817="H",LOOKUP(N817,'Adjustment Factors'!$B$7:$B$25,'Adjustment Factors'!$E$7:$E$25),"")),0))</f>
        <v/>
      </c>
      <c r="R817" s="31" t="str">
        <f t="shared" si="99"/>
        <v/>
      </c>
      <c r="S817" s="32" t="str">
        <f t="shared" si="101"/>
        <v/>
      </c>
      <c r="T817" s="31" t="str">
        <f t="shared" si="100"/>
        <v/>
      </c>
    </row>
    <row r="818" spans="1:20" x14ac:dyDescent="0.25">
      <c r="A818" s="27"/>
      <c r="B818" s="28"/>
      <c r="C818" s="28"/>
      <c r="D818" s="29"/>
      <c r="E818" s="30"/>
      <c r="F818" s="30"/>
      <c r="G818" s="29"/>
      <c r="H818" s="27"/>
      <c r="I818" s="27"/>
      <c r="J818" s="27"/>
      <c r="K818" s="27"/>
      <c r="L818" s="31" t="str">
        <f t="shared" si="95"/>
        <v/>
      </c>
      <c r="M818" s="31" t="str">
        <f t="shared" si="96"/>
        <v/>
      </c>
      <c r="N818" s="31" t="str">
        <f t="shared" si="97"/>
        <v/>
      </c>
      <c r="O818" s="32" t="str">
        <f>IF(AND(A818="",B818=""), "",IF(I818&gt;0, I818+LOOKUP(N818,'Adjustment Factors'!$B$7:$B$25,'Adjustment Factors'!$C$7:$C$25),IF(OR(C818="B", C818= "S"), 'Adjustment Factors'!$C$28,IF(C818="H", 'Adjustment Factors'!$C$29,"Sex Req'd"))))</f>
        <v/>
      </c>
      <c r="P818" s="31" t="str">
        <f t="shared" si="98"/>
        <v/>
      </c>
      <c r="Q818" s="32" t="str">
        <f>IF(OR(AND(A818="",B818=""),C818="",J818="" ), "",ROUND((((J818-(IF(I818&gt;0, I818,IF(OR(C818="B", C818= "S"), 'Adjustment Factors'!$C$28,IF(C818="H", 'Adjustment Factors'!$C$29,"Sex Req'd")))))/L818)*205)+IF(I818&gt;0, I818,IF(OR(C818="B", C818= "S"), 'Adjustment Factors'!$C$28,IF(C818="H", 'Adjustment Factors'!$C$29,"Sex Req'd")))+IF(OR(C818="B",C818="S"),LOOKUP(N818,'Adjustment Factors'!$B$7:$B$25,'Adjustment Factors'!$D$7:$D$25),IF(C818="H",LOOKUP(N818,'Adjustment Factors'!$B$7:$B$25,'Adjustment Factors'!$E$7:$E$25),"")),0))</f>
        <v/>
      </c>
      <c r="R818" s="31" t="str">
        <f t="shared" si="99"/>
        <v/>
      </c>
      <c r="S818" s="32" t="str">
        <f t="shared" si="101"/>
        <v/>
      </c>
      <c r="T818" s="31" t="str">
        <f t="shared" si="100"/>
        <v/>
      </c>
    </row>
    <row r="819" spans="1:20" x14ac:dyDescent="0.25">
      <c r="A819" s="27"/>
      <c r="B819" s="28"/>
      <c r="C819" s="28"/>
      <c r="D819" s="29"/>
      <c r="E819" s="30"/>
      <c r="F819" s="30"/>
      <c r="G819" s="29"/>
      <c r="H819" s="27"/>
      <c r="I819" s="27"/>
      <c r="J819" s="27"/>
      <c r="K819" s="27"/>
      <c r="L819" s="31" t="str">
        <f t="shared" si="95"/>
        <v/>
      </c>
      <c r="M819" s="31" t="str">
        <f t="shared" si="96"/>
        <v/>
      </c>
      <c r="N819" s="31" t="str">
        <f t="shared" si="97"/>
        <v/>
      </c>
      <c r="O819" s="32" t="str">
        <f>IF(AND(A819="",B819=""), "",IF(I819&gt;0, I819+LOOKUP(N819,'Adjustment Factors'!$B$7:$B$25,'Adjustment Factors'!$C$7:$C$25),IF(OR(C819="B", C819= "S"), 'Adjustment Factors'!$C$28,IF(C819="H", 'Adjustment Factors'!$C$29,"Sex Req'd"))))</f>
        <v/>
      </c>
      <c r="P819" s="31" t="str">
        <f t="shared" si="98"/>
        <v/>
      </c>
      <c r="Q819" s="32" t="str">
        <f>IF(OR(AND(A819="",B819=""),C819="",J819="" ), "",ROUND((((J819-(IF(I819&gt;0, I819,IF(OR(C819="B", C819= "S"), 'Adjustment Factors'!$C$28,IF(C819="H", 'Adjustment Factors'!$C$29,"Sex Req'd")))))/L819)*205)+IF(I819&gt;0, I819,IF(OR(C819="B", C819= "S"), 'Adjustment Factors'!$C$28,IF(C819="H", 'Adjustment Factors'!$C$29,"Sex Req'd")))+IF(OR(C819="B",C819="S"),LOOKUP(N819,'Adjustment Factors'!$B$7:$B$25,'Adjustment Factors'!$D$7:$D$25),IF(C819="H",LOOKUP(N819,'Adjustment Factors'!$B$7:$B$25,'Adjustment Factors'!$E$7:$E$25),"")),0))</f>
        <v/>
      </c>
      <c r="R819" s="31" t="str">
        <f t="shared" si="99"/>
        <v/>
      </c>
      <c r="S819" s="32" t="str">
        <f t="shared" si="101"/>
        <v/>
      </c>
      <c r="T819" s="31" t="str">
        <f t="shared" si="100"/>
        <v/>
      </c>
    </row>
    <row r="820" spans="1:20" x14ac:dyDescent="0.25">
      <c r="A820" s="27"/>
      <c r="B820" s="28"/>
      <c r="C820" s="28"/>
      <c r="D820" s="29"/>
      <c r="E820" s="30"/>
      <c r="F820" s="30"/>
      <c r="G820" s="29"/>
      <c r="H820" s="27"/>
      <c r="I820" s="27"/>
      <c r="J820" s="27"/>
      <c r="K820" s="27"/>
      <c r="L820" s="31" t="str">
        <f t="shared" si="95"/>
        <v/>
      </c>
      <c r="M820" s="31" t="str">
        <f t="shared" si="96"/>
        <v/>
      </c>
      <c r="N820" s="31" t="str">
        <f t="shared" si="97"/>
        <v/>
      </c>
      <c r="O820" s="32" t="str">
        <f>IF(AND(A820="",B820=""), "",IF(I820&gt;0, I820+LOOKUP(N820,'Adjustment Factors'!$B$7:$B$25,'Adjustment Factors'!$C$7:$C$25),IF(OR(C820="B", C820= "S"), 'Adjustment Factors'!$C$28,IF(C820="H", 'Adjustment Factors'!$C$29,"Sex Req'd"))))</f>
        <v/>
      </c>
      <c r="P820" s="31" t="str">
        <f t="shared" si="98"/>
        <v/>
      </c>
      <c r="Q820" s="32" t="str">
        <f>IF(OR(AND(A820="",B820=""),C820="",J820="" ), "",ROUND((((J820-(IF(I820&gt;0, I820,IF(OR(C820="B", C820= "S"), 'Adjustment Factors'!$C$28,IF(C820="H", 'Adjustment Factors'!$C$29,"Sex Req'd")))))/L820)*205)+IF(I820&gt;0, I820,IF(OR(C820="B", C820= "S"), 'Adjustment Factors'!$C$28,IF(C820="H", 'Adjustment Factors'!$C$29,"Sex Req'd")))+IF(OR(C820="B",C820="S"),LOOKUP(N820,'Adjustment Factors'!$B$7:$B$25,'Adjustment Factors'!$D$7:$D$25),IF(C820="H",LOOKUP(N820,'Adjustment Factors'!$B$7:$B$25,'Adjustment Factors'!$E$7:$E$25),"")),0))</f>
        <v/>
      </c>
      <c r="R820" s="31" t="str">
        <f t="shared" si="99"/>
        <v/>
      </c>
      <c r="S820" s="32" t="str">
        <f t="shared" si="101"/>
        <v/>
      </c>
      <c r="T820" s="31" t="str">
        <f t="shared" si="100"/>
        <v/>
      </c>
    </row>
    <row r="821" spans="1:20" x14ac:dyDescent="0.25">
      <c r="A821" s="27"/>
      <c r="B821" s="28"/>
      <c r="C821" s="28"/>
      <c r="D821" s="29"/>
      <c r="E821" s="30"/>
      <c r="F821" s="30"/>
      <c r="G821" s="29"/>
      <c r="H821" s="27"/>
      <c r="I821" s="27"/>
      <c r="J821" s="27"/>
      <c r="K821" s="27"/>
      <c r="L821" s="31" t="str">
        <f t="shared" si="95"/>
        <v/>
      </c>
      <c r="M821" s="31" t="str">
        <f t="shared" si="96"/>
        <v/>
      </c>
      <c r="N821" s="31" t="str">
        <f t="shared" si="97"/>
        <v/>
      </c>
      <c r="O821" s="32" t="str">
        <f>IF(AND(A821="",B821=""), "",IF(I821&gt;0, I821+LOOKUP(N821,'Adjustment Factors'!$B$7:$B$25,'Adjustment Factors'!$C$7:$C$25),IF(OR(C821="B", C821= "S"), 'Adjustment Factors'!$C$28,IF(C821="H", 'Adjustment Factors'!$C$29,"Sex Req'd"))))</f>
        <v/>
      </c>
      <c r="P821" s="31" t="str">
        <f t="shared" si="98"/>
        <v/>
      </c>
      <c r="Q821" s="32" t="str">
        <f>IF(OR(AND(A821="",B821=""),C821="",J821="" ), "",ROUND((((J821-(IF(I821&gt;0, I821,IF(OR(C821="B", C821= "S"), 'Adjustment Factors'!$C$28,IF(C821="H", 'Adjustment Factors'!$C$29,"Sex Req'd")))))/L821)*205)+IF(I821&gt;0, I821,IF(OR(C821="B", C821= "S"), 'Adjustment Factors'!$C$28,IF(C821="H", 'Adjustment Factors'!$C$29,"Sex Req'd")))+IF(OR(C821="B",C821="S"),LOOKUP(N821,'Adjustment Factors'!$B$7:$B$25,'Adjustment Factors'!$D$7:$D$25),IF(C821="H",LOOKUP(N821,'Adjustment Factors'!$B$7:$B$25,'Adjustment Factors'!$E$7:$E$25),"")),0))</f>
        <v/>
      </c>
      <c r="R821" s="31" t="str">
        <f t="shared" si="99"/>
        <v/>
      </c>
      <c r="S821" s="32" t="str">
        <f t="shared" si="101"/>
        <v/>
      </c>
      <c r="T821" s="31" t="str">
        <f t="shared" si="100"/>
        <v/>
      </c>
    </row>
    <row r="822" spans="1:20" x14ac:dyDescent="0.25">
      <c r="A822" s="27"/>
      <c r="B822" s="28"/>
      <c r="C822" s="28"/>
      <c r="D822" s="29"/>
      <c r="E822" s="30"/>
      <c r="F822" s="30"/>
      <c r="G822" s="29"/>
      <c r="H822" s="27"/>
      <c r="I822" s="27"/>
      <c r="J822" s="27"/>
      <c r="K822" s="27"/>
      <c r="L822" s="31" t="str">
        <f t="shared" si="95"/>
        <v/>
      </c>
      <c r="M822" s="31" t="str">
        <f t="shared" si="96"/>
        <v/>
      </c>
      <c r="N822" s="31" t="str">
        <f t="shared" si="97"/>
        <v/>
      </c>
      <c r="O822" s="32" t="str">
        <f>IF(AND(A822="",B822=""), "",IF(I822&gt;0, I822+LOOKUP(N822,'Adjustment Factors'!$B$7:$B$25,'Adjustment Factors'!$C$7:$C$25),IF(OR(C822="B", C822= "S"), 'Adjustment Factors'!$C$28,IF(C822="H", 'Adjustment Factors'!$C$29,"Sex Req'd"))))</f>
        <v/>
      </c>
      <c r="P822" s="31" t="str">
        <f t="shared" si="98"/>
        <v/>
      </c>
      <c r="Q822" s="32" t="str">
        <f>IF(OR(AND(A822="",B822=""),C822="",J822="" ), "",ROUND((((J822-(IF(I822&gt;0, I822,IF(OR(C822="B", C822= "S"), 'Adjustment Factors'!$C$28,IF(C822="H", 'Adjustment Factors'!$C$29,"Sex Req'd")))))/L822)*205)+IF(I822&gt;0, I822,IF(OR(C822="B", C822= "S"), 'Adjustment Factors'!$C$28,IF(C822="H", 'Adjustment Factors'!$C$29,"Sex Req'd")))+IF(OR(C822="B",C822="S"),LOOKUP(N822,'Adjustment Factors'!$B$7:$B$25,'Adjustment Factors'!$D$7:$D$25),IF(C822="H",LOOKUP(N822,'Adjustment Factors'!$B$7:$B$25,'Adjustment Factors'!$E$7:$E$25),"")),0))</f>
        <v/>
      </c>
      <c r="R822" s="31" t="str">
        <f t="shared" si="99"/>
        <v/>
      </c>
      <c r="S822" s="32" t="str">
        <f t="shared" si="101"/>
        <v/>
      </c>
      <c r="T822" s="31" t="str">
        <f t="shared" si="100"/>
        <v/>
      </c>
    </row>
    <row r="823" spans="1:20" x14ac:dyDescent="0.25">
      <c r="A823" s="27"/>
      <c r="B823" s="28"/>
      <c r="C823" s="28"/>
      <c r="D823" s="29"/>
      <c r="E823" s="30"/>
      <c r="F823" s="30"/>
      <c r="G823" s="29"/>
      <c r="H823" s="27"/>
      <c r="I823" s="27"/>
      <c r="J823" s="27"/>
      <c r="K823" s="27"/>
      <c r="L823" s="31" t="str">
        <f t="shared" si="95"/>
        <v/>
      </c>
      <c r="M823" s="31" t="str">
        <f t="shared" si="96"/>
        <v/>
      </c>
      <c r="N823" s="31" t="str">
        <f t="shared" si="97"/>
        <v/>
      </c>
      <c r="O823" s="32" t="str">
        <f>IF(AND(A823="",B823=""), "",IF(I823&gt;0, I823+LOOKUP(N823,'Adjustment Factors'!$B$7:$B$25,'Adjustment Factors'!$C$7:$C$25),IF(OR(C823="B", C823= "S"), 'Adjustment Factors'!$C$28,IF(C823="H", 'Adjustment Factors'!$C$29,"Sex Req'd"))))</f>
        <v/>
      </c>
      <c r="P823" s="31" t="str">
        <f t="shared" si="98"/>
        <v/>
      </c>
      <c r="Q823" s="32" t="str">
        <f>IF(OR(AND(A823="",B823=""),C823="",J823="" ), "",ROUND((((J823-(IF(I823&gt;0, I823,IF(OR(C823="B", C823= "S"), 'Adjustment Factors'!$C$28,IF(C823="H", 'Adjustment Factors'!$C$29,"Sex Req'd")))))/L823)*205)+IF(I823&gt;0, I823,IF(OR(C823="B", C823= "S"), 'Adjustment Factors'!$C$28,IF(C823="H", 'Adjustment Factors'!$C$29,"Sex Req'd")))+IF(OR(C823="B",C823="S"),LOOKUP(N823,'Adjustment Factors'!$B$7:$B$25,'Adjustment Factors'!$D$7:$D$25),IF(C823="H",LOOKUP(N823,'Adjustment Factors'!$B$7:$B$25,'Adjustment Factors'!$E$7:$E$25),"")),0))</f>
        <v/>
      </c>
      <c r="R823" s="31" t="str">
        <f t="shared" si="99"/>
        <v/>
      </c>
      <c r="S823" s="32" t="str">
        <f t="shared" si="101"/>
        <v/>
      </c>
      <c r="T823" s="31" t="str">
        <f t="shared" si="100"/>
        <v/>
      </c>
    </row>
    <row r="824" spans="1:20" x14ac:dyDescent="0.25">
      <c r="A824" s="27"/>
      <c r="B824" s="28"/>
      <c r="C824" s="28"/>
      <c r="D824" s="29"/>
      <c r="E824" s="30"/>
      <c r="F824" s="30"/>
      <c r="G824" s="29"/>
      <c r="H824" s="27"/>
      <c r="I824" s="27"/>
      <c r="J824" s="27"/>
      <c r="K824" s="27"/>
      <c r="L824" s="31" t="str">
        <f t="shared" ref="L824:L887" si="102">IF(OR(D824="",$D$8=""), "",IF(AND(($D$8-D824)&gt;=160,($D$8-D824)&lt;=250),($D$8-D824),"Out of Range"))</f>
        <v/>
      </c>
      <c r="M824" s="31" t="str">
        <f t="shared" ref="M824:M887" si="103">IF(OR(D824="",$D$9=""), "",IF(AND(($D$9-D824)&gt;=320,($D$9-D824)&lt;=410),($D$9-D824),"Out of Range"))</f>
        <v/>
      </c>
      <c r="N824" s="31" t="str">
        <f t="shared" ref="N824:N887" si="104">IF(D824="","",IF(G824&lt;&gt;"",IF((D824-G824)&lt; 640, 1, IF(AND((D824-G824)&gt;639, (D824-G824)&lt;730), 2, INT((D824-G824)/365))),IF(H824&gt;0,H824,"Dam Age Rqd")))</f>
        <v/>
      </c>
      <c r="O824" s="32" t="str">
        <f>IF(AND(A824="",B824=""), "",IF(I824&gt;0, I824+LOOKUP(N824,'Adjustment Factors'!$B$7:$B$25,'Adjustment Factors'!$C$7:$C$25),IF(OR(C824="B", C824= "S"), 'Adjustment Factors'!$C$28,IF(C824="H", 'Adjustment Factors'!$C$29,"Sex Req'd"))))</f>
        <v/>
      </c>
      <c r="P824" s="31" t="str">
        <f t="shared" si="98"/>
        <v/>
      </c>
      <c r="Q824" s="32" t="str">
        <f>IF(OR(AND(A824="",B824=""),C824="",J824="" ), "",ROUND((((J824-(IF(I824&gt;0, I824,IF(OR(C824="B", C824= "S"), 'Adjustment Factors'!$C$28,IF(C824="H", 'Adjustment Factors'!$C$29,"Sex Req'd")))))/L824)*205)+IF(I824&gt;0, I824,IF(OR(C824="B", C824= "S"), 'Adjustment Factors'!$C$28,IF(C824="H", 'Adjustment Factors'!$C$29,"Sex Req'd")))+IF(OR(C824="B",C824="S"),LOOKUP(N824,'Adjustment Factors'!$B$7:$B$25,'Adjustment Factors'!$D$7:$D$25),IF(C824="H",LOOKUP(N824,'Adjustment Factors'!$B$7:$B$25,'Adjustment Factors'!$E$7:$E$25),"")),0))</f>
        <v/>
      </c>
      <c r="R824" s="31" t="str">
        <f t="shared" si="99"/>
        <v/>
      </c>
      <c r="S824" s="32" t="str">
        <f t="shared" si="101"/>
        <v/>
      </c>
      <c r="T824" s="31" t="str">
        <f t="shared" si="100"/>
        <v/>
      </c>
    </row>
    <row r="825" spans="1:20" x14ac:dyDescent="0.25">
      <c r="A825" s="27"/>
      <c r="B825" s="28"/>
      <c r="C825" s="28"/>
      <c r="D825" s="29"/>
      <c r="E825" s="30"/>
      <c r="F825" s="30"/>
      <c r="G825" s="29"/>
      <c r="H825" s="27"/>
      <c r="I825" s="27"/>
      <c r="J825" s="27"/>
      <c r="K825" s="27"/>
      <c r="L825" s="31" t="str">
        <f t="shared" si="102"/>
        <v/>
      </c>
      <c r="M825" s="31" t="str">
        <f t="shared" si="103"/>
        <v/>
      </c>
      <c r="N825" s="31" t="str">
        <f t="shared" si="104"/>
        <v/>
      </c>
      <c r="O825" s="32" t="str">
        <f>IF(AND(A825="",B825=""), "",IF(I825&gt;0, I825+LOOKUP(N825,'Adjustment Factors'!$B$7:$B$25,'Adjustment Factors'!$C$7:$C$25),IF(OR(C825="B", C825= "S"), 'Adjustment Factors'!$C$28,IF(C825="H", 'Adjustment Factors'!$C$29,"Sex Req'd"))))</f>
        <v/>
      </c>
      <c r="P825" s="31" t="str">
        <f t="shared" si="98"/>
        <v/>
      </c>
      <c r="Q825" s="32" t="str">
        <f>IF(OR(AND(A825="",B825=""),C825="",J825="" ), "",ROUND((((J825-(IF(I825&gt;0, I825,IF(OR(C825="B", C825= "S"), 'Adjustment Factors'!$C$28,IF(C825="H", 'Adjustment Factors'!$C$29,"Sex Req'd")))))/L825)*205)+IF(I825&gt;0, I825,IF(OR(C825="B", C825= "S"), 'Adjustment Factors'!$C$28,IF(C825="H", 'Adjustment Factors'!$C$29,"Sex Req'd")))+IF(OR(C825="B",C825="S"),LOOKUP(N825,'Adjustment Factors'!$B$7:$B$25,'Adjustment Factors'!$D$7:$D$25),IF(C825="H",LOOKUP(N825,'Adjustment Factors'!$B$7:$B$25,'Adjustment Factors'!$E$7:$E$25),"")),0))</f>
        <v/>
      </c>
      <c r="R825" s="31" t="str">
        <f t="shared" si="99"/>
        <v/>
      </c>
      <c r="S825" s="32" t="str">
        <f t="shared" si="101"/>
        <v/>
      </c>
      <c r="T825" s="31" t="str">
        <f t="shared" si="100"/>
        <v/>
      </c>
    </row>
    <row r="826" spans="1:20" x14ac:dyDescent="0.25">
      <c r="A826" s="27"/>
      <c r="B826" s="28"/>
      <c r="C826" s="28"/>
      <c r="D826" s="29"/>
      <c r="E826" s="30"/>
      <c r="F826" s="30"/>
      <c r="G826" s="29"/>
      <c r="H826" s="27"/>
      <c r="I826" s="27"/>
      <c r="J826" s="27"/>
      <c r="K826" s="27"/>
      <c r="L826" s="31" t="str">
        <f t="shared" si="102"/>
        <v/>
      </c>
      <c r="M826" s="31" t="str">
        <f t="shared" si="103"/>
        <v/>
      </c>
      <c r="N826" s="31" t="str">
        <f t="shared" si="104"/>
        <v/>
      </c>
      <c r="O826" s="32" t="str">
        <f>IF(AND(A826="",B826=""), "",IF(I826&gt;0, I826+LOOKUP(N826,'Adjustment Factors'!$B$7:$B$25,'Adjustment Factors'!$C$7:$C$25),IF(OR(C826="B", C826= "S"), 'Adjustment Factors'!$C$28,IF(C826="H", 'Adjustment Factors'!$C$29,"Sex Req'd"))))</f>
        <v/>
      </c>
      <c r="P826" s="31" t="str">
        <f t="shared" si="98"/>
        <v/>
      </c>
      <c r="Q826" s="32" t="str">
        <f>IF(OR(AND(A826="",B826=""),C826="",J826="" ), "",ROUND((((J826-(IF(I826&gt;0, I826,IF(OR(C826="B", C826= "S"), 'Adjustment Factors'!$C$28,IF(C826="H", 'Adjustment Factors'!$C$29,"Sex Req'd")))))/L826)*205)+IF(I826&gt;0, I826,IF(OR(C826="B", C826= "S"), 'Adjustment Factors'!$C$28,IF(C826="H", 'Adjustment Factors'!$C$29,"Sex Req'd")))+IF(OR(C826="B",C826="S"),LOOKUP(N826,'Adjustment Factors'!$B$7:$B$25,'Adjustment Factors'!$D$7:$D$25),IF(C826="H",LOOKUP(N826,'Adjustment Factors'!$B$7:$B$25,'Adjustment Factors'!$E$7:$E$25),"")),0))</f>
        <v/>
      </c>
      <c r="R826" s="31" t="str">
        <f t="shared" si="99"/>
        <v/>
      </c>
      <c r="S826" s="32" t="str">
        <f t="shared" si="101"/>
        <v/>
      </c>
      <c r="T826" s="31" t="str">
        <f t="shared" si="100"/>
        <v/>
      </c>
    </row>
    <row r="827" spans="1:20" x14ac:dyDescent="0.25">
      <c r="A827" s="27"/>
      <c r="B827" s="28"/>
      <c r="C827" s="28"/>
      <c r="D827" s="29"/>
      <c r="E827" s="30"/>
      <c r="F827" s="30"/>
      <c r="G827" s="29"/>
      <c r="H827" s="27"/>
      <c r="I827" s="27"/>
      <c r="J827" s="27"/>
      <c r="K827" s="27"/>
      <c r="L827" s="31" t="str">
        <f t="shared" si="102"/>
        <v/>
      </c>
      <c r="M827" s="31" t="str">
        <f t="shared" si="103"/>
        <v/>
      </c>
      <c r="N827" s="31" t="str">
        <f t="shared" si="104"/>
        <v/>
      </c>
      <c r="O827" s="32" t="str">
        <f>IF(AND(A827="",B827=""), "",IF(I827&gt;0, I827+LOOKUP(N827,'Adjustment Factors'!$B$7:$B$25,'Adjustment Factors'!$C$7:$C$25),IF(OR(C827="B", C827= "S"), 'Adjustment Factors'!$C$28,IF(C827="H", 'Adjustment Factors'!$C$29,"Sex Req'd"))))</f>
        <v/>
      </c>
      <c r="P827" s="31" t="str">
        <f t="shared" ref="P827:P890" si="105">IF(O827="","",O827/$O$12*100)</f>
        <v/>
      </c>
      <c r="Q827" s="32" t="str">
        <f>IF(OR(AND(A827="",B827=""),C827="",J827="" ), "",ROUND((((J827-(IF(I827&gt;0, I827,IF(OR(C827="B", C827= "S"), 'Adjustment Factors'!$C$28,IF(C827="H", 'Adjustment Factors'!$C$29,"Sex Req'd")))))/L827)*205)+IF(I827&gt;0, I827,IF(OR(C827="B", C827= "S"), 'Adjustment Factors'!$C$28,IF(C827="H", 'Adjustment Factors'!$C$29,"Sex Req'd")))+IF(OR(C827="B",C827="S"),LOOKUP(N827,'Adjustment Factors'!$B$7:$B$25,'Adjustment Factors'!$D$7:$D$25),IF(C827="H",LOOKUP(N827,'Adjustment Factors'!$B$7:$B$25,'Adjustment Factors'!$E$7:$E$25),"")),0))</f>
        <v/>
      </c>
      <c r="R827" s="31" t="str">
        <f t="shared" ref="R827:R890" si="106">IF(Q827="","",Q827/$Q$12*100)</f>
        <v/>
      </c>
      <c r="S827" s="32" t="str">
        <f t="shared" si="101"/>
        <v/>
      </c>
      <c r="T827" s="31" t="str">
        <f t="shared" ref="T827:T890" si="107">IF(S827="","",S827/$S$12*100)</f>
        <v/>
      </c>
    </row>
    <row r="828" spans="1:20" x14ac:dyDescent="0.25">
      <c r="A828" s="27"/>
      <c r="B828" s="28"/>
      <c r="C828" s="28"/>
      <c r="D828" s="29"/>
      <c r="E828" s="30"/>
      <c r="F828" s="30"/>
      <c r="G828" s="29"/>
      <c r="H828" s="27"/>
      <c r="I828" s="27"/>
      <c r="J828" s="27"/>
      <c r="K828" s="27"/>
      <c r="L828" s="31" t="str">
        <f t="shared" si="102"/>
        <v/>
      </c>
      <c r="M828" s="31" t="str">
        <f t="shared" si="103"/>
        <v/>
      </c>
      <c r="N828" s="31" t="str">
        <f t="shared" si="104"/>
        <v/>
      </c>
      <c r="O828" s="32" t="str">
        <f>IF(AND(A828="",B828=""), "",IF(I828&gt;0, I828+LOOKUP(N828,'Adjustment Factors'!$B$7:$B$25,'Adjustment Factors'!$C$7:$C$25),IF(OR(C828="B", C828= "S"), 'Adjustment Factors'!$C$28,IF(C828="H", 'Adjustment Factors'!$C$29,"Sex Req'd"))))</f>
        <v/>
      </c>
      <c r="P828" s="31" t="str">
        <f t="shared" si="105"/>
        <v/>
      </c>
      <c r="Q828" s="32" t="str">
        <f>IF(OR(AND(A828="",B828=""),C828="",J828="" ), "",ROUND((((J828-(IF(I828&gt;0, I828,IF(OR(C828="B", C828= "S"), 'Adjustment Factors'!$C$28,IF(C828="H", 'Adjustment Factors'!$C$29,"Sex Req'd")))))/L828)*205)+IF(I828&gt;0, I828,IF(OR(C828="B", C828= "S"), 'Adjustment Factors'!$C$28,IF(C828="H", 'Adjustment Factors'!$C$29,"Sex Req'd")))+IF(OR(C828="B",C828="S"),LOOKUP(N828,'Adjustment Factors'!$B$7:$B$25,'Adjustment Factors'!$D$7:$D$25),IF(C828="H",LOOKUP(N828,'Adjustment Factors'!$B$7:$B$25,'Adjustment Factors'!$E$7:$E$25),"")),0))</f>
        <v/>
      </c>
      <c r="R828" s="31" t="str">
        <f t="shared" si="106"/>
        <v/>
      </c>
      <c r="S828" s="32" t="str">
        <f t="shared" si="101"/>
        <v/>
      </c>
      <c r="T828" s="31" t="str">
        <f t="shared" si="107"/>
        <v/>
      </c>
    </row>
    <row r="829" spans="1:20" x14ac:dyDescent="0.25">
      <c r="A829" s="27"/>
      <c r="B829" s="28"/>
      <c r="C829" s="28"/>
      <c r="D829" s="29"/>
      <c r="E829" s="30"/>
      <c r="F829" s="30"/>
      <c r="G829" s="29"/>
      <c r="H829" s="27"/>
      <c r="I829" s="27"/>
      <c r="J829" s="27"/>
      <c r="K829" s="27"/>
      <c r="L829" s="31" t="str">
        <f t="shared" si="102"/>
        <v/>
      </c>
      <c r="M829" s="31" t="str">
        <f t="shared" si="103"/>
        <v/>
      </c>
      <c r="N829" s="31" t="str">
        <f t="shared" si="104"/>
        <v/>
      </c>
      <c r="O829" s="32" t="str">
        <f>IF(AND(A829="",B829=""), "",IF(I829&gt;0, I829+LOOKUP(N829,'Adjustment Factors'!$B$7:$B$25,'Adjustment Factors'!$C$7:$C$25),IF(OR(C829="B", C829= "S"), 'Adjustment Factors'!$C$28,IF(C829="H", 'Adjustment Factors'!$C$29,"Sex Req'd"))))</f>
        <v/>
      </c>
      <c r="P829" s="31" t="str">
        <f t="shared" si="105"/>
        <v/>
      </c>
      <c r="Q829" s="32" t="str">
        <f>IF(OR(AND(A829="",B829=""),C829="",J829="" ), "",ROUND((((J829-(IF(I829&gt;0, I829,IF(OR(C829="B", C829= "S"), 'Adjustment Factors'!$C$28,IF(C829="H", 'Adjustment Factors'!$C$29,"Sex Req'd")))))/L829)*205)+IF(I829&gt;0, I829,IF(OR(C829="B", C829= "S"), 'Adjustment Factors'!$C$28,IF(C829="H", 'Adjustment Factors'!$C$29,"Sex Req'd")))+IF(OR(C829="B",C829="S"),LOOKUP(N829,'Adjustment Factors'!$B$7:$B$25,'Adjustment Factors'!$D$7:$D$25),IF(C829="H",LOOKUP(N829,'Adjustment Factors'!$B$7:$B$25,'Adjustment Factors'!$E$7:$E$25),"")),0))</f>
        <v/>
      </c>
      <c r="R829" s="31" t="str">
        <f t="shared" si="106"/>
        <v/>
      </c>
      <c r="S829" s="32" t="str">
        <f t="shared" si="101"/>
        <v/>
      </c>
      <c r="T829" s="31" t="str">
        <f t="shared" si="107"/>
        <v/>
      </c>
    </row>
    <row r="830" spans="1:20" x14ac:dyDescent="0.25">
      <c r="A830" s="27"/>
      <c r="B830" s="28"/>
      <c r="C830" s="28"/>
      <c r="D830" s="29"/>
      <c r="E830" s="30"/>
      <c r="F830" s="30"/>
      <c r="G830" s="29"/>
      <c r="H830" s="27"/>
      <c r="I830" s="27"/>
      <c r="J830" s="27"/>
      <c r="K830" s="27"/>
      <c r="L830" s="31" t="str">
        <f t="shared" si="102"/>
        <v/>
      </c>
      <c r="M830" s="31" t="str">
        <f t="shared" si="103"/>
        <v/>
      </c>
      <c r="N830" s="31" t="str">
        <f t="shared" si="104"/>
        <v/>
      </c>
      <c r="O830" s="32" t="str">
        <f>IF(AND(A830="",B830=""), "",IF(I830&gt;0, I830+LOOKUP(N830,'Adjustment Factors'!$B$7:$B$25,'Adjustment Factors'!$C$7:$C$25),IF(OR(C830="B", C830= "S"), 'Adjustment Factors'!$C$28,IF(C830="H", 'Adjustment Factors'!$C$29,"Sex Req'd"))))</f>
        <v/>
      </c>
      <c r="P830" s="31" t="str">
        <f t="shared" si="105"/>
        <v/>
      </c>
      <c r="Q830" s="32" t="str">
        <f>IF(OR(AND(A830="",B830=""),C830="",J830="" ), "",ROUND((((J830-(IF(I830&gt;0, I830,IF(OR(C830="B", C830= "S"), 'Adjustment Factors'!$C$28,IF(C830="H", 'Adjustment Factors'!$C$29,"Sex Req'd")))))/L830)*205)+IF(I830&gt;0, I830,IF(OR(C830="B", C830= "S"), 'Adjustment Factors'!$C$28,IF(C830="H", 'Adjustment Factors'!$C$29,"Sex Req'd")))+IF(OR(C830="B",C830="S"),LOOKUP(N830,'Adjustment Factors'!$B$7:$B$25,'Adjustment Factors'!$D$7:$D$25),IF(C830="H",LOOKUP(N830,'Adjustment Factors'!$B$7:$B$25,'Adjustment Factors'!$E$7:$E$25),"")),0))</f>
        <v/>
      </c>
      <c r="R830" s="31" t="str">
        <f t="shared" si="106"/>
        <v/>
      </c>
      <c r="S830" s="32" t="str">
        <f t="shared" si="101"/>
        <v/>
      </c>
      <c r="T830" s="31" t="str">
        <f t="shared" si="107"/>
        <v/>
      </c>
    </row>
    <row r="831" spans="1:20" x14ac:dyDescent="0.25">
      <c r="A831" s="27"/>
      <c r="B831" s="28"/>
      <c r="C831" s="28"/>
      <c r="D831" s="29"/>
      <c r="E831" s="30"/>
      <c r="F831" s="30"/>
      <c r="G831" s="29"/>
      <c r="H831" s="27"/>
      <c r="I831" s="27"/>
      <c r="J831" s="27"/>
      <c r="K831" s="27"/>
      <c r="L831" s="31" t="str">
        <f t="shared" si="102"/>
        <v/>
      </c>
      <c r="M831" s="31" t="str">
        <f t="shared" si="103"/>
        <v/>
      </c>
      <c r="N831" s="31" t="str">
        <f t="shared" si="104"/>
        <v/>
      </c>
      <c r="O831" s="32" t="str">
        <f>IF(AND(A831="",B831=""), "",IF(I831&gt;0, I831+LOOKUP(N831,'Adjustment Factors'!$B$7:$B$25,'Adjustment Factors'!$C$7:$C$25),IF(OR(C831="B", C831= "S"), 'Adjustment Factors'!$C$28,IF(C831="H", 'Adjustment Factors'!$C$29,"Sex Req'd"))))</f>
        <v/>
      </c>
      <c r="P831" s="31" t="str">
        <f t="shared" si="105"/>
        <v/>
      </c>
      <c r="Q831" s="32" t="str">
        <f>IF(OR(AND(A831="",B831=""),C831="",J831="" ), "",ROUND((((J831-(IF(I831&gt;0, I831,IF(OR(C831="B", C831= "S"), 'Adjustment Factors'!$C$28,IF(C831="H", 'Adjustment Factors'!$C$29,"Sex Req'd")))))/L831)*205)+IF(I831&gt;0, I831,IF(OR(C831="B", C831= "S"), 'Adjustment Factors'!$C$28,IF(C831="H", 'Adjustment Factors'!$C$29,"Sex Req'd")))+IF(OR(C831="B",C831="S"),LOOKUP(N831,'Adjustment Factors'!$B$7:$B$25,'Adjustment Factors'!$D$7:$D$25),IF(C831="H",LOOKUP(N831,'Adjustment Factors'!$B$7:$B$25,'Adjustment Factors'!$E$7:$E$25),"")),0))</f>
        <v/>
      </c>
      <c r="R831" s="31" t="str">
        <f t="shared" si="106"/>
        <v/>
      </c>
      <c r="S831" s="32" t="str">
        <f t="shared" si="101"/>
        <v/>
      </c>
      <c r="T831" s="31" t="str">
        <f t="shared" si="107"/>
        <v/>
      </c>
    </row>
    <row r="832" spans="1:20" x14ac:dyDescent="0.25">
      <c r="A832" s="27"/>
      <c r="B832" s="28"/>
      <c r="C832" s="28"/>
      <c r="D832" s="29"/>
      <c r="E832" s="30"/>
      <c r="F832" s="30"/>
      <c r="G832" s="29"/>
      <c r="H832" s="27"/>
      <c r="I832" s="27"/>
      <c r="J832" s="27"/>
      <c r="K832" s="27"/>
      <c r="L832" s="31" t="str">
        <f t="shared" si="102"/>
        <v/>
      </c>
      <c r="M832" s="31" t="str">
        <f t="shared" si="103"/>
        <v/>
      </c>
      <c r="N832" s="31" t="str">
        <f t="shared" si="104"/>
        <v/>
      </c>
      <c r="O832" s="32" t="str">
        <f>IF(AND(A832="",B832=""), "",IF(I832&gt;0, I832+LOOKUP(N832,'Adjustment Factors'!$B$7:$B$25,'Adjustment Factors'!$C$7:$C$25),IF(OR(C832="B", C832= "S"), 'Adjustment Factors'!$C$28,IF(C832="H", 'Adjustment Factors'!$C$29,"Sex Req'd"))))</f>
        <v/>
      </c>
      <c r="P832" s="31" t="str">
        <f t="shared" si="105"/>
        <v/>
      </c>
      <c r="Q832" s="32" t="str">
        <f>IF(OR(AND(A832="",B832=""),C832="",J832="" ), "",ROUND((((J832-(IF(I832&gt;0, I832,IF(OR(C832="B", C832= "S"), 'Adjustment Factors'!$C$28,IF(C832="H", 'Adjustment Factors'!$C$29,"Sex Req'd")))))/L832)*205)+IF(I832&gt;0, I832,IF(OR(C832="B", C832= "S"), 'Adjustment Factors'!$C$28,IF(C832="H", 'Adjustment Factors'!$C$29,"Sex Req'd")))+IF(OR(C832="B",C832="S"),LOOKUP(N832,'Adjustment Factors'!$B$7:$B$25,'Adjustment Factors'!$D$7:$D$25),IF(C832="H",LOOKUP(N832,'Adjustment Factors'!$B$7:$B$25,'Adjustment Factors'!$E$7:$E$25),"")),0))</f>
        <v/>
      </c>
      <c r="R832" s="31" t="str">
        <f t="shared" si="106"/>
        <v/>
      </c>
      <c r="S832" s="32" t="str">
        <f t="shared" si="101"/>
        <v/>
      </c>
      <c r="T832" s="31" t="str">
        <f t="shared" si="107"/>
        <v/>
      </c>
    </row>
    <row r="833" spans="1:20" x14ac:dyDescent="0.25">
      <c r="A833" s="27"/>
      <c r="B833" s="28"/>
      <c r="C833" s="28"/>
      <c r="D833" s="29"/>
      <c r="E833" s="30"/>
      <c r="F833" s="30"/>
      <c r="G833" s="29"/>
      <c r="H833" s="27"/>
      <c r="I833" s="27"/>
      <c r="J833" s="27"/>
      <c r="K833" s="27"/>
      <c r="L833" s="31" t="str">
        <f t="shared" si="102"/>
        <v/>
      </c>
      <c r="M833" s="31" t="str">
        <f t="shared" si="103"/>
        <v/>
      </c>
      <c r="N833" s="31" t="str">
        <f t="shared" si="104"/>
        <v/>
      </c>
      <c r="O833" s="32" t="str">
        <f>IF(AND(A833="",B833=""), "",IF(I833&gt;0, I833+LOOKUP(N833,'Adjustment Factors'!$B$7:$B$25,'Adjustment Factors'!$C$7:$C$25),IF(OR(C833="B", C833= "S"), 'Adjustment Factors'!$C$28,IF(C833="H", 'Adjustment Factors'!$C$29,"Sex Req'd"))))</f>
        <v/>
      </c>
      <c r="P833" s="31" t="str">
        <f t="shared" si="105"/>
        <v/>
      </c>
      <c r="Q833" s="32" t="str">
        <f>IF(OR(AND(A833="",B833=""),C833="",J833="" ), "",ROUND((((J833-(IF(I833&gt;0, I833,IF(OR(C833="B", C833= "S"), 'Adjustment Factors'!$C$28,IF(C833="H", 'Adjustment Factors'!$C$29,"Sex Req'd")))))/L833)*205)+IF(I833&gt;0, I833,IF(OR(C833="B", C833= "S"), 'Adjustment Factors'!$C$28,IF(C833="H", 'Adjustment Factors'!$C$29,"Sex Req'd")))+IF(OR(C833="B",C833="S"),LOOKUP(N833,'Adjustment Factors'!$B$7:$B$25,'Adjustment Factors'!$D$7:$D$25),IF(C833="H",LOOKUP(N833,'Adjustment Factors'!$B$7:$B$25,'Adjustment Factors'!$E$7:$E$25),"")),0))</f>
        <v/>
      </c>
      <c r="R833" s="31" t="str">
        <f t="shared" si="106"/>
        <v/>
      </c>
      <c r="S833" s="32" t="str">
        <f t="shared" si="101"/>
        <v/>
      </c>
      <c r="T833" s="31" t="str">
        <f t="shared" si="107"/>
        <v/>
      </c>
    </row>
    <row r="834" spans="1:20" x14ac:dyDescent="0.25">
      <c r="A834" s="27"/>
      <c r="B834" s="28"/>
      <c r="C834" s="28"/>
      <c r="D834" s="29"/>
      <c r="E834" s="30"/>
      <c r="F834" s="30"/>
      <c r="G834" s="29"/>
      <c r="H834" s="27"/>
      <c r="I834" s="27"/>
      <c r="J834" s="27"/>
      <c r="K834" s="27"/>
      <c r="L834" s="31" t="str">
        <f t="shared" si="102"/>
        <v/>
      </c>
      <c r="M834" s="31" t="str">
        <f t="shared" si="103"/>
        <v/>
      </c>
      <c r="N834" s="31" t="str">
        <f t="shared" si="104"/>
        <v/>
      </c>
      <c r="O834" s="32" t="str">
        <f>IF(AND(A834="",B834=""), "",IF(I834&gt;0, I834+LOOKUP(N834,'Adjustment Factors'!$B$7:$B$25,'Adjustment Factors'!$C$7:$C$25),IF(OR(C834="B", C834= "S"), 'Adjustment Factors'!$C$28,IF(C834="H", 'Adjustment Factors'!$C$29,"Sex Req'd"))))</f>
        <v/>
      </c>
      <c r="P834" s="31" t="str">
        <f t="shared" si="105"/>
        <v/>
      </c>
      <c r="Q834" s="32" t="str">
        <f>IF(OR(AND(A834="",B834=""),C834="",J834="" ), "",ROUND((((J834-(IF(I834&gt;0, I834,IF(OR(C834="B", C834= "S"), 'Adjustment Factors'!$C$28,IF(C834="H", 'Adjustment Factors'!$C$29,"Sex Req'd")))))/L834)*205)+IF(I834&gt;0, I834,IF(OR(C834="B", C834= "S"), 'Adjustment Factors'!$C$28,IF(C834="H", 'Adjustment Factors'!$C$29,"Sex Req'd")))+IF(OR(C834="B",C834="S"),LOOKUP(N834,'Adjustment Factors'!$B$7:$B$25,'Adjustment Factors'!$D$7:$D$25),IF(C834="H",LOOKUP(N834,'Adjustment Factors'!$B$7:$B$25,'Adjustment Factors'!$E$7:$E$25),"")),0))</f>
        <v/>
      </c>
      <c r="R834" s="31" t="str">
        <f t="shared" si="106"/>
        <v/>
      </c>
      <c r="S834" s="32" t="str">
        <f t="shared" si="101"/>
        <v/>
      </c>
      <c r="T834" s="31" t="str">
        <f t="shared" si="107"/>
        <v/>
      </c>
    </row>
    <row r="835" spans="1:20" x14ac:dyDescent="0.25">
      <c r="A835" s="27"/>
      <c r="B835" s="28"/>
      <c r="C835" s="28"/>
      <c r="D835" s="29"/>
      <c r="E835" s="30"/>
      <c r="F835" s="30"/>
      <c r="G835" s="29"/>
      <c r="H835" s="27"/>
      <c r="I835" s="27"/>
      <c r="J835" s="27"/>
      <c r="K835" s="27"/>
      <c r="L835" s="31" t="str">
        <f t="shared" si="102"/>
        <v/>
      </c>
      <c r="M835" s="31" t="str">
        <f t="shared" si="103"/>
        <v/>
      </c>
      <c r="N835" s="31" t="str">
        <f t="shared" si="104"/>
        <v/>
      </c>
      <c r="O835" s="32" t="str">
        <f>IF(AND(A835="",B835=""), "",IF(I835&gt;0, I835+LOOKUP(N835,'Adjustment Factors'!$B$7:$B$25,'Adjustment Factors'!$C$7:$C$25),IF(OR(C835="B", C835= "S"), 'Adjustment Factors'!$C$28,IF(C835="H", 'Adjustment Factors'!$C$29,"Sex Req'd"))))</f>
        <v/>
      </c>
      <c r="P835" s="31" t="str">
        <f t="shared" si="105"/>
        <v/>
      </c>
      <c r="Q835" s="32" t="str">
        <f>IF(OR(AND(A835="",B835=""),C835="",J835="" ), "",ROUND((((J835-(IF(I835&gt;0, I835,IF(OR(C835="B", C835= "S"), 'Adjustment Factors'!$C$28,IF(C835="H", 'Adjustment Factors'!$C$29,"Sex Req'd")))))/L835)*205)+IF(I835&gt;0, I835,IF(OR(C835="B", C835= "S"), 'Adjustment Factors'!$C$28,IF(C835="H", 'Adjustment Factors'!$C$29,"Sex Req'd")))+IF(OR(C835="B",C835="S"),LOOKUP(N835,'Adjustment Factors'!$B$7:$B$25,'Adjustment Factors'!$D$7:$D$25),IF(C835="H",LOOKUP(N835,'Adjustment Factors'!$B$7:$B$25,'Adjustment Factors'!$E$7:$E$25),"")),0))</f>
        <v/>
      </c>
      <c r="R835" s="31" t="str">
        <f t="shared" si="106"/>
        <v/>
      </c>
      <c r="S835" s="32" t="str">
        <f t="shared" si="101"/>
        <v/>
      </c>
      <c r="T835" s="31" t="str">
        <f t="shared" si="107"/>
        <v/>
      </c>
    </row>
    <row r="836" spans="1:20" x14ac:dyDescent="0.25">
      <c r="A836" s="27"/>
      <c r="B836" s="28"/>
      <c r="C836" s="28"/>
      <c r="D836" s="29"/>
      <c r="E836" s="30"/>
      <c r="F836" s="30"/>
      <c r="G836" s="29"/>
      <c r="H836" s="27"/>
      <c r="I836" s="27"/>
      <c r="J836" s="27"/>
      <c r="K836" s="27"/>
      <c r="L836" s="31" t="str">
        <f t="shared" si="102"/>
        <v/>
      </c>
      <c r="M836" s="31" t="str">
        <f t="shared" si="103"/>
        <v/>
      </c>
      <c r="N836" s="31" t="str">
        <f t="shared" si="104"/>
        <v/>
      </c>
      <c r="O836" s="32" t="str">
        <f>IF(AND(A836="",B836=""), "",IF(I836&gt;0, I836+LOOKUP(N836,'Adjustment Factors'!$B$7:$B$25,'Adjustment Factors'!$C$7:$C$25),IF(OR(C836="B", C836= "S"), 'Adjustment Factors'!$C$28,IF(C836="H", 'Adjustment Factors'!$C$29,"Sex Req'd"))))</f>
        <v/>
      </c>
      <c r="P836" s="31" t="str">
        <f t="shared" si="105"/>
        <v/>
      </c>
      <c r="Q836" s="32" t="str">
        <f>IF(OR(AND(A836="",B836=""),C836="",J836="" ), "",ROUND((((J836-(IF(I836&gt;0, I836,IF(OR(C836="B", C836= "S"), 'Adjustment Factors'!$C$28,IF(C836="H", 'Adjustment Factors'!$C$29,"Sex Req'd")))))/L836)*205)+IF(I836&gt;0, I836,IF(OR(C836="B", C836= "S"), 'Adjustment Factors'!$C$28,IF(C836="H", 'Adjustment Factors'!$C$29,"Sex Req'd")))+IF(OR(C836="B",C836="S"),LOOKUP(N836,'Adjustment Factors'!$B$7:$B$25,'Adjustment Factors'!$D$7:$D$25),IF(C836="H",LOOKUP(N836,'Adjustment Factors'!$B$7:$B$25,'Adjustment Factors'!$E$7:$E$25),"")),0))</f>
        <v/>
      </c>
      <c r="R836" s="31" t="str">
        <f t="shared" si="106"/>
        <v/>
      </c>
      <c r="S836" s="32" t="str">
        <f t="shared" si="101"/>
        <v/>
      </c>
      <c r="T836" s="31" t="str">
        <f t="shared" si="107"/>
        <v/>
      </c>
    </row>
    <row r="837" spans="1:20" x14ac:dyDescent="0.25">
      <c r="A837" s="27"/>
      <c r="B837" s="28"/>
      <c r="C837" s="28"/>
      <c r="D837" s="29"/>
      <c r="E837" s="30"/>
      <c r="F837" s="30"/>
      <c r="G837" s="29"/>
      <c r="H837" s="27"/>
      <c r="I837" s="27"/>
      <c r="J837" s="27"/>
      <c r="K837" s="27"/>
      <c r="L837" s="31" t="str">
        <f t="shared" si="102"/>
        <v/>
      </c>
      <c r="M837" s="31" t="str">
        <f t="shared" si="103"/>
        <v/>
      </c>
      <c r="N837" s="31" t="str">
        <f t="shared" si="104"/>
        <v/>
      </c>
      <c r="O837" s="32" t="str">
        <f>IF(AND(A837="",B837=""), "",IF(I837&gt;0, I837+LOOKUP(N837,'Adjustment Factors'!$B$7:$B$25,'Adjustment Factors'!$C$7:$C$25),IF(OR(C837="B", C837= "S"), 'Adjustment Factors'!$C$28,IF(C837="H", 'Adjustment Factors'!$C$29,"Sex Req'd"))))</f>
        <v/>
      </c>
      <c r="P837" s="31" t="str">
        <f t="shared" si="105"/>
        <v/>
      </c>
      <c r="Q837" s="32" t="str">
        <f>IF(OR(AND(A837="",B837=""),C837="",J837="" ), "",ROUND((((J837-(IF(I837&gt;0, I837,IF(OR(C837="B", C837= "S"), 'Adjustment Factors'!$C$28,IF(C837="H", 'Adjustment Factors'!$C$29,"Sex Req'd")))))/L837)*205)+IF(I837&gt;0, I837,IF(OR(C837="B", C837= "S"), 'Adjustment Factors'!$C$28,IF(C837="H", 'Adjustment Factors'!$C$29,"Sex Req'd")))+IF(OR(C837="B",C837="S"),LOOKUP(N837,'Adjustment Factors'!$B$7:$B$25,'Adjustment Factors'!$D$7:$D$25),IF(C837="H",LOOKUP(N837,'Adjustment Factors'!$B$7:$B$25,'Adjustment Factors'!$E$7:$E$25),"")),0))</f>
        <v/>
      </c>
      <c r="R837" s="31" t="str">
        <f t="shared" si="106"/>
        <v/>
      </c>
      <c r="S837" s="32" t="str">
        <f t="shared" si="101"/>
        <v/>
      </c>
      <c r="T837" s="31" t="str">
        <f t="shared" si="107"/>
        <v/>
      </c>
    </row>
    <row r="838" spans="1:20" x14ac:dyDescent="0.25">
      <c r="A838" s="27"/>
      <c r="B838" s="28"/>
      <c r="C838" s="28"/>
      <c r="D838" s="29"/>
      <c r="E838" s="30"/>
      <c r="F838" s="30"/>
      <c r="G838" s="29"/>
      <c r="H838" s="27"/>
      <c r="I838" s="27"/>
      <c r="J838" s="27"/>
      <c r="K838" s="27"/>
      <c r="L838" s="31" t="str">
        <f t="shared" si="102"/>
        <v/>
      </c>
      <c r="M838" s="31" t="str">
        <f t="shared" si="103"/>
        <v/>
      </c>
      <c r="N838" s="31" t="str">
        <f t="shared" si="104"/>
        <v/>
      </c>
      <c r="O838" s="32" t="str">
        <f>IF(AND(A838="",B838=""), "",IF(I838&gt;0, I838+LOOKUP(N838,'Adjustment Factors'!$B$7:$B$25,'Adjustment Factors'!$C$7:$C$25),IF(OR(C838="B", C838= "S"), 'Adjustment Factors'!$C$28,IF(C838="H", 'Adjustment Factors'!$C$29,"Sex Req'd"))))</f>
        <v/>
      </c>
      <c r="P838" s="31" t="str">
        <f t="shared" si="105"/>
        <v/>
      </c>
      <c r="Q838" s="32" t="str">
        <f>IF(OR(AND(A838="",B838=""),C838="",J838="" ), "",ROUND((((J838-(IF(I838&gt;0, I838,IF(OR(C838="B", C838= "S"), 'Adjustment Factors'!$C$28,IF(C838="H", 'Adjustment Factors'!$C$29,"Sex Req'd")))))/L838)*205)+IF(I838&gt;0, I838,IF(OR(C838="B", C838= "S"), 'Adjustment Factors'!$C$28,IF(C838="H", 'Adjustment Factors'!$C$29,"Sex Req'd")))+IF(OR(C838="B",C838="S"),LOOKUP(N838,'Adjustment Factors'!$B$7:$B$25,'Adjustment Factors'!$D$7:$D$25),IF(C838="H",LOOKUP(N838,'Adjustment Factors'!$B$7:$B$25,'Adjustment Factors'!$E$7:$E$25),"")),0))</f>
        <v/>
      </c>
      <c r="R838" s="31" t="str">
        <f t="shared" si="106"/>
        <v/>
      </c>
      <c r="S838" s="32" t="str">
        <f t="shared" si="101"/>
        <v/>
      </c>
      <c r="T838" s="31" t="str">
        <f t="shared" si="107"/>
        <v/>
      </c>
    </row>
    <row r="839" spans="1:20" x14ac:dyDescent="0.25">
      <c r="A839" s="27"/>
      <c r="B839" s="28"/>
      <c r="C839" s="28"/>
      <c r="D839" s="29"/>
      <c r="E839" s="30"/>
      <c r="F839" s="30"/>
      <c r="G839" s="29"/>
      <c r="H839" s="27"/>
      <c r="I839" s="27"/>
      <c r="J839" s="27"/>
      <c r="K839" s="27"/>
      <c r="L839" s="31" t="str">
        <f t="shared" si="102"/>
        <v/>
      </c>
      <c r="M839" s="31" t="str">
        <f t="shared" si="103"/>
        <v/>
      </c>
      <c r="N839" s="31" t="str">
        <f t="shared" si="104"/>
        <v/>
      </c>
      <c r="O839" s="32" t="str">
        <f>IF(AND(A839="",B839=""), "",IF(I839&gt;0, I839+LOOKUP(N839,'Adjustment Factors'!$B$7:$B$25,'Adjustment Factors'!$C$7:$C$25),IF(OR(C839="B", C839= "S"), 'Adjustment Factors'!$C$28,IF(C839="H", 'Adjustment Factors'!$C$29,"Sex Req'd"))))</f>
        <v/>
      </c>
      <c r="P839" s="31" t="str">
        <f t="shared" si="105"/>
        <v/>
      </c>
      <c r="Q839" s="32" t="str">
        <f>IF(OR(AND(A839="",B839=""),C839="",J839="" ), "",ROUND((((J839-(IF(I839&gt;0, I839,IF(OR(C839="B", C839= "S"), 'Adjustment Factors'!$C$28,IF(C839="H", 'Adjustment Factors'!$C$29,"Sex Req'd")))))/L839)*205)+IF(I839&gt;0, I839,IF(OR(C839="B", C839= "S"), 'Adjustment Factors'!$C$28,IF(C839="H", 'Adjustment Factors'!$C$29,"Sex Req'd")))+IF(OR(C839="B",C839="S"),LOOKUP(N839,'Adjustment Factors'!$B$7:$B$25,'Adjustment Factors'!$D$7:$D$25),IF(C839="H",LOOKUP(N839,'Adjustment Factors'!$B$7:$B$25,'Adjustment Factors'!$E$7:$E$25),"")),0))</f>
        <v/>
      </c>
      <c r="R839" s="31" t="str">
        <f t="shared" si="106"/>
        <v/>
      </c>
      <c r="S839" s="32" t="str">
        <f t="shared" si="101"/>
        <v/>
      </c>
      <c r="T839" s="31" t="str">
        <f t="shared" si="107"/>
        <v/>
      </c>
    </row>
    <row r="840" spans="1:20" x14ac:dyDescent="0.25">
      <c r="A840" s="27"/>
      <c r="B840" s="28"/>
      <c r="C840" s="28"/>
      <c r="D840" s="29"/>
      <c r="E840" s="30"/>
      <c r="F840" s="30"/>
      <c r="G840" s="29"/>
      <c r="H840" s="27"/>
      <c r="I840" s="27"/>
      <c r="J840" s="27"/>
      <c r="K840" s="27"/>
      <c r="L840" s="31" t="str">
        <f t="shared" si="102"/>
        <v/>
      </c>
      <c r="M840" s="31" t="str">
        <f t="shared" si="103"/>
        <v/>
      </c>
      <c r="N840" s="31" t="str">
        <f t="shared" si="104"/>
        <v/>
      </c>
      <c r="O840" s="32" t="str">
        <f>IF(AND(A840="",B840=""), "",IF(I840&gt;0, I840+LOOKUP(N840,'Adjustment Factors'!$B$7:$B$25,'Adjustment Factors'!$C$7:$C$25),IF(OR(C840="B", C840= "S"), 'Adjustment Factors'!$C$28,IF(C840="H", 'Adjustment Factors'!$C$29,"Sex Req'd"))))</f>
        <v/>
      </c>
      <c r="P840" s="31" t="str">
        <f t="shared" si="105"/>
        <v/>
      </c>
      <c r="Q840" s="32" t="str">
        <f>IF(OR(AND(A840="",B840=""),C840="",J840="" ), "",ROUND((((J840-(IF(I840&gt;0, I840,IF(OR(C840="B", C840= "S"), 'Adjustment Factors'!$C$28,IF(C840="H", 'Adjustment Factors'!$C$29,"Sex Req'd")))))/L840)*205)+IF(I840&gt;0, I840,IF(OR(C840="B", C840= "S"), 'Adjustment Factors'!$C$28,IF(C840="H", 'Adjustment Factors'!$C$29,"Sex Req'd")))+IF(OR(C840="B",C840="S"),LOOKUP(N840,'Adjustment Factors'!$B$7:$B$25,'Adjustment Factors'!$D$7:$D$25),IF(C840="H",LOOKUP(N840,'Adjustment Factors'!$B$7:$B$25,'Adjustment Factors'!$E$7:$E$25),"")),0))</f>
        <v/>
      </c>
      <c r="R840" s="31" t="str">
        <f t="shared" si="106"/>
        <v/>
      </c>
      <c r="S840" s="32" t="str">
        <f t="shared" si="101"/>
        <v/>
      </c>
      <c r="T840" s="31" t="str">
        <f t="shared" si="107"/>
        <v/>
      </c>
    </row>
    <row r="841" spans="1:20" x14ac:dyDescent="0.25">
      <c r="A841" s="27"/>
      <c r="B841" s="28"/>
      <c r="C841" s="28"/>
      <c r="D841" s="29"/>
      <c r="E841" s="30"/>
      <c r="F841" s="30"/>
      <c r="G841" s="29"/>
      <c r="H841" s="27"/>
      <c r="I841" s="27"/>
      <c r="J841" s="27"/>
      <c r="K841" s="27"/>
      <c r="L841" s="31" t="str">
        <f t="shared" si="102"/>
        <v/>
      </c>
      <c r="M841" s="31" t="str">
        <f t="shared" si="103"/>
        <v/>
      </c>
      <c r="N841" s="31" t="str">
        <f t="shared" si="104"/>
        <v/>
      </c>
      <c r="O841" s="32" t="str">
        <f>IF(AND(A841="",B841=""), "",IF(I841&gt;0, I841+LOOKUP(N841,'Adjustment Factors'!$B$7:$B$25,'Adjustment Factors'!$C$7:$C$25),IF(OR(C841="B", C841= "S"), 'Adjustment Factors'!$C$28,IF(C841="H", 'Adjustment Factors'!$C$29,"Sex Req'd"))))</f>
        <v/>
      </c>
      <c r="P841" s="31" t="str">
        <f t="shared" si="105"/>
        <v/>
      </c>
      <c r="Q841" s="32" t="str">
        <f>IF(OR(AND(A841="",B841=""),C841="",J841="" ), "",ROUND((((J841-(IF(I841&gt;0, I841,IF(OR(C841="B", C841= "S"), 'Adjustment Factors'!$C$28,IF(C841="H", 'Adjustment Factors'!$C$29,"Sex Req'd")))))/L841)*205)+IF(I841&gt;0, I841,IF(OR(C841="B", C841= "S"), 'Adjustment Factors'!$C$28,IF(C841="H", 'Adjustment Factors'!$C$29,"Sex Req'd")))+IF(OR(C841="B",C841="S"),LOOKUP(N841,'Adjustment Factors'!$B$7:$B$25,'Adjustment Factors'!$D$7:$D$25),IF(C841="H",LOOKUP(N841,'Adjustment Factors'!$B$7:$B$25,'Adjustment Factors'!$E$7:$E$25),"")),0))</f>
        <v/>
      </c>
      <c r="R841" s="31" t="str">
        <f t="shared" si="106"/>
        <v/>
      </c>
      <c r="S841" s="32" t="str">
        <f t="shared" si="101"/>
        <v/>
      </c>
      <c r="T841" s="31" t="str">
        <f t="shared" si="107"/>
        <v/>
      </c>
    </row>
    <row r="842" spans="1:20" x14ac:dyDescent="0.25">
      <c r="A842" s="27"/>
      <c r="B842" s="28"/>
      <c r="C842" s="28"/>
      <c r="D842" s="29"/>
      <c r="E842" s="30"/>
      <c r="F842" s="30"/>
      <c r="G842" s="29"/>
      <c r="H842" s="27"/>
      <c r="I842" s="27"/>
      <c r="J842" s="27"/>
      <c r="K842" s="27"/>
      <c r="L842" s="31" t="str">
        <f t="shared" si="102"/>
        <v/>
      </c>
      <c r="M842" s="31" t="str">
        <f t="shared" si="103"/>
        <v/>
      </c>
      <c r="N842" s="31" t="str">
        <f t="shared" si="104"/>
        <v/>
      </c>
      <c r="O842" s="32" t="str">
        <f>IF(AND(A842="",B842=""), "",IF(I842&gt;0, I842+LOOKUP(N842,'Adjustment Factors'!$B$7:$B$25,'Adjustment Factors'!$C$7:$C$25),IF(OR(C842="B", C842= "S"), 'Adjustment Factors'!$C$28,IF(C842="H", 'Adjustment Factors'!$C$29,"Sex Req'd"))))</f>
        <v/>
      </c>
      <c r="P842" s="31" t="str">
        <f t="shared" si="105"/>
        <v/>
      </c>
      <c r="Q842" s="32" t="str">
        <f>IF(OR(AND(A842="",B842=""),C842="",J842="" ), "",ROUND((((J842-(IF(I842&gt;0, I842,IF(OR(C842="B", C842= "S"), 'Adjustment Factors'!$C$28,IF(C842="H", 'Adjustment Factors'!$C$29,"Sex Req'd")))))/L842)*205)+IF(I842&gt;0, I842,IF(OR(C842="B", C842= "S"), 'Adjustment Factors'!$C$28,IF(C842="H", 'Adjustment Factors'!$C$29,"Sex Req'd")))+IF(OR(C842="B",C842="S"),LOOKUP(N842,'Adjustment Factors'!$B$7:$B$25,'Adjustment Factors'!$D$7:$D$25),IF(C842="H",LOOKUP(N842,'Adjustment Factors'!$B$7:$B$25,'Adjustment Factors'!$E$7:$E$25),"")),0))</f>
        <v/>
      </c>
      <c r="R842" s="31" t="str">
        <f t="shared" si="106"/>
        <v/>
      </c>
      <c r="S842" s="32" t="str">
        <f t="shared" si="101"/>
        <v/>
      </c>
      <c r="T842" s="31" t="str">
        <f t="shared" si="107"/>
        <v/>
      </c>
    </row>
    <row r="843" spans="1:20" x14ac:dyDescent="0.25">
      <c r="A843" s="27"/>
      <c r="B843" s="28"/>
      <c r="C843" s="28"/>
      <c r="D843" s="29"/>
      <c r="E843" s="30"/>
      <c r="F843" s="30"/>
      <c r="G843" s="29"/>
      <c r="H843" s="27"/>
      <c r="I843" s="27"/>
      <c r="J843" s="27"/>
      <c r="K843" s="27"/>
      <c r="L843" s="31" t="str">
        <f t="shared" si="102"/>
        <v/>
      </c>
      <c r="M843" s="31" t="str">
        <f t="shared" si="103"/>
        <v/>
      </c>
      <c r="N843" s="31" t="str">
        <f t="shared" si="104"/>
        <v/>
      </c>
      <c r="O843" s="32" t="str">
        <f>IF(AND(A843="",B843=""), "",IF(I843&gt;0, I843+LOOKUP(N843,'Adjustment Factors'!$B$7:$B$25,'Adjustment Factors'!$C$7:$C$25),IF(OR(C843="B", C843= "S"), 'Adjustment Factors'!$C$28,IF(C843="H", 'Adjustment Factors'!$C$29,"Sex Req'd"))))</f>
        <v/>
      </c>
      <c r="P843" s="31" t="str">
        <f t="shared" si="105"/>
        <v/>
      </c>
      <c r="Q843" s="32" t="str">
        <f>IF(OR(AND(A843="",B843=""),C843="",J843="" ), "",ROUND((((J843-(IF(I843&gt;0, I843,IF(OR(C843="B", C843= "S"), 'Adjustment Factors'!$C$28,IF(C843="H", 'Adjustment Factors'!$C$29,"Sex Req'd")))))/L843)*205)+IF(I843&gt;0, I843,IF(OR(C843="B", C843= "S"), 'Adjustment Factors'!$C$28,IF(C843="H", 'Adjustment Factors'!$C$29,"Sex Req'd")))+IF(OR(C843="B",C843="S"),LOOKUP(N843,'Adjustment Factors'!$B$7:$B$25,'Adjustment Factors'!$D$7:$D$25),IF(C843="H",LOOKUP(N843,'Adjustment Factors'!$B$7:$B$25,'Adjustment Factors'!$E$7:$E$25),"")),0))</f>
        <v/>
      </c>
      <c r="R843" s="31" t="str">
        <f t="shared" si="106"/>
        <v/>
      </c>
      <c r="S843" s="32" t="str">
        <f t="shared" si="101"/>
        <v/>
      </c>
      <c r="T843" s="31" t="str">
        <f t="shared" si="107"/>
        <v/>
      </c>
    </row>
    <row r="844" spans="1:20" x14ac:dyDescent="0.25">
      <c r="A844" s="27"/>
      <c r="B844" s="28"/>
      <c r="C844" s="28"/>
      <c r="D844" s="29"/>
      <c r="E844" s="30"/>
      <c r="F844" s="30"/>
      <c r="G844" s="29"/>
      <c r="H844" s="27"/>
      <c r="I844" s="27"/>
      <c r="J844" s="27"/>
      <c r="K844" s="27"/>
      <c r="L844" s="31" t="str">
        <f t="shared" si="102"/>
        <v/>
      </c>
      <c r="M844" s="31" t="str">
        <f t="shared" si="103"/>
        <v/>
      </c>
      <c r="N844" s="31" t="str">
        <f t="shared" si="104"/>
        <v/>
      </c>
      <c r="O844" s="32" t="str">
        <f>IF(AND(A844="",B844=""), "",IF(I844&gt;0, I844+LOOKUP(N844,'Adjustment Factors'!$B$7:$B$25,'Adjustment Factors'!$C$7:$C$25),IF(OR(C844="B", C844= "S"), 'Adjustment Factors'!$C$28,IF(C844="H", 'Adjustment Factors'!$C$29,"Sex Req'd"))))</f>
        <v/>
      </c>
      <c r="P844" s="31" t="str">
        <f t="shared" si="105"/>
        <v/>
      </c>
      <c r="Q844" s="32" t="str">
        <f>IF(OR(AND(A844="",B844=""),C844="",J844="" ), "",ROUND((((J844-(IF(I844&gt;0, I844,IF(OR(C844="B", C844= "S"), 'Adjustment Factors'!$C$28,IF(C844="H", 'Adjustment Factors'!$C$29,"Sex Req'd")))))/L844)*205)+IF(I844&gt;0, I844,IF(OR(C844="B", C844= "S"), 'Adjustment Factors'!$C$28,IF(C844="H", 'Adjustment Factors'!$C$29,"Sex Req'd")))+IF(OR(C844="B",C844="S"),LOOKUP(N844,'Adjustment Factors'!$B$7:$B$25,'Adjustment Factors'!$D$7:$D$25),IF(C844="H",LOOKUP(N844,'Adjustment Factors'!$B$7:$B$25,'Adjustment Factors'!$E$7:$E$25),"")),0))</f>
        <v/>
      </c>
      <c r="R844" s="31" t="str">
        <f t="shared" si="106"/>
        <v/>
      </c>
      <c r="S844" s="32" t="str">
        <f t="shared" si="101"/>
        <v/>
      </c>
      <c r="T844" s="31" t="str">
        <f t="shared" si="107"/>
        <v/>
      </c>
    </row>
    <row r="845" spans="1:20" x14ac:dyDescent="0.25">
      <c r="A845" s="27"/>
      <c r="B845" s="28"/>
      <c r="C845" s="28"/>
      <c r="D845" s="29"/>
      <c r="E845" s="30"/>
      <c r="F845" s="30"/>
      <c r="G845" s="29"/>
      <c r="H845" s="27"/>
      <c r="I845" s="27"/>
      <c r="J845" s="27"/>
      <c r="K845" s="27"/>
      <c r="L845" s="31" t="str">
        <f t="shared" si="102"/>
        <v/>
      </c>
      <c r="M845" s="31" t="str">
        <f t="shared" si="103"/>
        <v/>
      </c>
      <c r="N845" s="31" t="str">
        <f t="shared" si="104"/>
        <v/>
      </c>
      <c r="O845" s="32" t="str">
        <f>IF(AND(A845="",B845=""), "",IF(I845&gt;0, I845+LOOKUP(N845,'Adjustment Factors'!$B$7:$B$25,'Adjustment Factors'!$C$7:$C$25),IF(OR(C845="B", C845= "S"), 'Adjustment Factors'!$C$28,IF(C845="H", 'Adjustment Factors'!$C$29,"Sex Req'd"))))</f>
        <v/>
      </c>
      <c r="P845" s="31" t="str">
        <f t="shared" si="105"/>
        <v/>
      </c>
      <c r="Q845" s="32" t="str">
        <f>IF(OR(AND(A845="",B845=""),C845="",J845="" ), "",ROUND((((J845-(IF(I845&gt;0, I845,IF(OR(C845="B", C845= "S"), 'Adjustment Factors'!$C$28,IF(C845="H", 'Adjustment Factors'!$C$29,"Sex Req'd")))))/L845)*205)+IF(I845&gt;0, I845,IF(OR(C845="B", C845= "S"), 'Adjustment Factors'!$C$28,IF(C845="H", 'Adjustment Factors'!$C$29,"Sex Req'd")))+IF(OR(C845="B",C845="S"),LOOKUP(N845,'Adjustment Factors'!$B$7:$B$25,'Adjustment Factors'!$D$7:$D$25),IF(C845="H",LOOKUP(N845,'Adjustment Factors'!$B$7:$B$25,'Adjustment Factors'!$E$7:$E$25),"")),0))</f>
        <v/>
      </c>
      <c r="R845" s="31" t="str">
        <f t="shared" si="106"/>
        <v/>
      </c>
      <c r="S845" s="32" t="str">
        <f t="shared" si="101"/>
        <v/>
      </c>
      <c r="T845" s="31" t="str">
        <f t="shared" si="107"/>
        <v/>
      </c>
    </row>
    <row r="846" spans="1:20" x14ac:dyDescent="0.25">
      <c r="A846" s="27"/>
      <c r="B846" s="28"/>
      <c r="C846" s="28"/>
      <c r="D846" s="29"/>
      <c r="E846" s="30"/>
      <c r="F846" s="30"/>
      <c r="G846" s="29"/>
      <c r="H846" s="27"/>
      <c r="I846" s="27"/>
      <c r="J846" s="27"/>
      <c r="K846" s="27"/>
      <c r="L846" s="31" t="str">
        <f t="shared" si="102"/>
        <v/>
      </c>
      <c r="M846" s="31" t="str">
        <f t="shared" si="103"/>
        <v/>
      </c>
      <c r="N846" s="31" t="str">
        <f t="shared" si="104"/>
        <v/>
      </c>
      <c r="O846" s="32" t="str">
        <f>IF(AND(A846="",B846=""), "",IF(I846&gt;0, I846+LOOKUP(N846,'Adjustment Factors'!$B$7:$B$25,'Adjustment Factors'!$C$7:$C$25),IF(OR(C846="B", C846= "S"), 'Adjustment Factors'!$C$28,IF(C846="H", 'Adjustment Factors'!$C$29,"Sex Req'd"))))</f>
        <v/>
      </c>
      <c r="P846" s="31" t="str">
        <f t="shared" si="105"/>
        <v/>
      </c>
      <c r="Q846" s="32" t="str">
        <f>IF(OR(AND(A846="",B846=""),C846="",J846="" ), "",ROUND((((J846-(IF(I846&gt;0, I846,IF(OR(C846="B", C846= "S"), 'Adjustment Factors'!$C$28,IF(C846="H", 'Adjustment Factors'!$C$29,"Sex Req'd")))))/L846)*205)+IF(I846&gt;0, I846,IF(OR(C846="B", C846= "S"), 'Adjustment Factors'!$C$28,IF(C846="H", 'Adjustment Factors'!$C$29,"Sex Req'd")))+IF(OR(C846="B",C846="S"),LOOKUP(N846,'Adjustment Factors'!$B$7:$B$25,'Adjustment Factors'!$D$7:$D$25),IF(C846="H",LOOKUP(N846,'Adjustment Factors'!$B$7:$B$25,'Adjustment Factors'!$E$7:$E$25),"")),0))</f>
        <v/>
      </c>
      <c r="R846" s="31" t="str">
        <f t="shared" si="106"/>
        <v/>
      </c>
      <c r="S846" s="32" t="str">
        <f t="shared" si="101"/>
        <v/>
      </c>
      <c r="T846" s="31" t="str">
        <f t="shared" si="107"/>
        <v/>
      </c>
    </row>
    <row r="847" spans="1:20" x14ac:dyDescent="0.25">
      <c r="A847" s="27"/>
      <c r="B847" s="28"/>
      <c r="C847" s="28"/>
      <c r="D847" s="29"/>
      <c r="E847" s="30"/>
      <c r="F847" s="30"/>
      <c r="G847" s="29"/>
      <c r="H847" s="27"/>
      <c r="I847" s="27"/>
      <c r="J847" s="27"/>
      <c r="K847" s="27"/>
      <c r="L847" s="31" t="str">
        <f t="shared" si="102"/>
        <v/>
      </c>
      <c r="M847" s="31" t="str">
        <f t="shared" si="103"/>
        <v/>
      </c>
      <c r="N847" s="31" t="str">
        <f t="shared" si="104"/>
        <v/>
      </c>
      <c r="O847" s="32" t="str">
        <f>IF(AND(A847="",B847=""), "",IF(I847&gt;0, I847+LOOKUP(N847,'Adjustment Factors'!$B$7:$B$25,'Adjustment Factors'!$C$7:$C$25),IF(OR(C847="B", C847= "S"), 'Adjustment Factors'!$C$28,IF(C847="H", 'Adjustment Factors'!$C$29,"Sex Req'd"))))</f>
        <v/>
      </c>
      <c r="P847" s="31" t="str">
        <f t="shared" si="105"/>
        <v/>
      </c>
      <c r="Q847" s="32" t="str">
        <f>IF(OR(AND(A847="",B847=""),C847="",J847="" ), "",ROUND((((J847-(IF(I847&gt;0, I847,IF(OR(C847="B", C847= "S"), 'Adjustment Factors'!$C$28,IF(C847="H", 'Adjustment Factors'!$C$29,"Sex Req'd")))))/L847)*205)+IF(I847&gt;0, I847,IF(OR(C847="B", C847= "S"), 'Adjustment Factors'!$C$28,IF(C847="H", 'Adjustment Factors'!$C$29,"Sex Req'd")))+IF(OR(C847="B",C847="S"),LOOKUP(N847,'Adjustment Factors'!$B$7:$B$25,'Adjustment Factors'!$D$7:$D$25),IF(C847="H",LOOKUP(N847,'Adjustment Factors'!$B$7:$B$25,'Adjustment Factors'!$E$7:$E$25),"")),0))</f>
        <v/>
      </c>
      <c r="R847" s="31" t="str">
        <f t="shared" si="106"/>
        <v/>
      </c>
      <c r="S847" s="32" t="str">
        <f t="shared" si="101"/>
        <v/>
      </c>
      <c r="T847" s="31" t="str">
        <f t="shared" si="107"/>
        <v/>
      </c>
    </row>
    <row r="848" spans="1:20" x14ac:dyDescent="0.25">
      <c r="A848" s="27"/>
      <c r="B848" s="28"/>
      <c r="C848" s="28"/>
      <c r="D848" s="29"/>
      <c r="E848" s="30"/>
      <c r="F848" s="30"/>
      <c r="G848" s="29"/>
      <c r="H848" s="27"/>
      <c r="I848" s="27"/>
      <c r="J848" s="27"/>
      <c r="K848" s="27"/>
      <c r="L848" s="31" t="str">
        <f t="shared" si="102"/>
        <v/>
      </c>
      <c r="M848" s="31" t="str">
        <f t="shared" si="103"/>
        <v/>
      </c>
      <c r="N848" s="31" t="str">
        <f t="shared" si="104"/>
        <v/>
      </c>
      <c r="O848" s="32" t="str">
        <f>IF(AND(A848="",B848=""), "",IF(I848&gt;0, I848+LOOKUP(N848,'Adjustment Factors'!$B$7:$B$25,'Adjustment Factors'!$C$7:$C$25),IF(OR(C848="B", C848= "S"), 'Adjustment Factors'!$C$28,IF(C848="H", 'Adjustment Factors'!$C$29,"Sex Req'd"))))</f>
        <v/>
      </c>
      <c r="P848" s="31" t="str">
        <f t="shared" si="105"/>
        <v/>
      </c>
      <c r="Q848" s="32" t="str">
        <f>IF(OR(AND(A848="",B848=""),C848="",J848="" ), "",ROUND((((J848-(IF(I848&gt;0, I848,IF(OR(C848="B", C848= "S"), 'Adjustment Factors'!$C$28,IF(C848="H", 'Adjustment Factors'!$C$29,"Sex Req'd")))))/L848)*205)+IF(I848&gt;0, I848,IF(OR(C848="B", C848= "S"), 'Adjustment Factors'!$C$28,IF(C848="H", 'Adjustment Factors'!$C$29,"Sex Req'd")))+IF(OR(C848="B",C848="S"),LOOKUP(N848,'Adjustment Factors'!$B$7:$B$25,'Adjustment Factors'!$D$7:$D$25),IF(C848="H",LOOKUP(N848,'Adjustment Factors'!$B$7:$B$25,'Adjustment Factors'!$E$7:$E$25),"")),0))</f>
        <v/>
      </c>
      <c r="R848" s="31" t="str">
        <f t="shared" si="106"/>
        <v/>
      </c>
      <c r="S848" s="32" t="str">
        <f t="shared" si="101"/>
        <v/>
      </c>
      <c r="T848" s="31" t="str">
        <f t="shared" si="107"/>
        <v/>
      </c>
    </row>
    <row r="849" spans="1:20" x14ac:dyDescent="0.25">
      <c r="A849" s="27"/>
      <c r="B849" s="28"/>
      <c r="C849" s="28"/>
      <c r="D849" s="29"/>
      <c r="E849" s="30"/>
      <c r="F849" s="30"/>
      <c r="G849" s="29"/>
      <c r="H849" s="27"/>
      <c r="I849" s="27"/>
      <c r="J849" s="27"/>
      <c r="K849" s="27"/>
      <c r="L849" s="31" t="str">
        <f t="shared" si="102"/>
        <v/>
      </c>
      <c r="M849" s="31" t="str">
        <f t="shared" si="103"/>
        <v/>
      </c>
      <c r="N849" s="31" t="str">
        <f t="shared" si="104"/>
        <v/>
      </c>
      <c r="O849" s="32" t="str">
        <f>IF(AND(A849="",B849=""), "",IF(I849&gt;0, I849+LOOKUP(N849,'Adjustment Factors'!$B$7:$B$25,'Adjustment Factors'!$C$7:$C$25),IF(OR(C849="B", C849= "S"), 'Adjustment Factors'!$C$28,IF(C849="H", 'Adjustment Factors'!$C$29,"Sex Req'd"))))</f>
        <v/>
      </c>
      <c r="P849" s="31" t="str">
        <f t="shared" si="105"/>
        <v/>
      </c>
      <c r="Q849" s="32" t="str">
        <f>IF(OR(AND(A849="",B849=""),C849="",J849="" ), "",ROUND((((J849-(IF(I849&gt;0, I849,IF(OR(C849="B", C849= "S"), 'Adjustment Factors'!$C$28,IF(C849="H", 'Adjustment Factors'!$C$29,"Sex Req'd")))))/L849)*205)+IF(I849&gt;0, I849,IF(OR(C849="B", C849= "S"), 'Adjustment Factors'!$C$28,IF(C849="H", 'Adjustment Factors'!$C$29,"Sex Req'd")))+IF(OR(C849="B",C849="S"),LOOKUP(N849,'Adjustment Factors'!$B$7:$B$25,'Adjustment Factors'!$D$7:$D$25),IF(C849="H",LOOKUP(N849,'Adjustment Factors'!$B$7:$B$25,'Adjustment Factors'!$E$7:$E$25),"")),0))</f>
        <v/>
      </c>
      <c r="R849" s="31" t="str">
        <f t="shared" si="106"/>
        <v/>
      </c>
      <c r="S849" s="32" t="str">
        <f t="shared" si="101"/>
        <v/>
      </c>
      <c r="T849" s="31" t="str">
        <f t="shared" si="107"/>
        <v/>
      </c>
    </row>
    <row r="850" spans="1:20" x14ac:dyDescent="0.25">
      <c r="A850" s="27"/>
      <c r="B850" s="28"/>
      <c r="C850" s="28"/>
      <c r="D850" s="29"/>
      <c r="E850" s="30"/>
      <c r="F850" s="30"/>
      <c r="G850" s="29"/>
      <c r="H850" s="27"/>
      <c r="I850" s="27"/>
      <c r="J850" s="27"/>
      <c r="K850" s="27"/>
      <c r="L850" s="31" t="str">
        <f t="shared" si="102"/>
        <v/>
      </c>
      <c r="M850" s="31" t="str">
        <f t="shared" si="103"/>
        <v/>
      </c>
      <c r="N850" s="31" t="str">
        <f t="shared" si="104"/>
        <v/>
      </c>
      <c r="O850" s="32" t="str">
        <f>IF(AND(A850="",B850=""), "",IF(I850&gt;0, I850+LOOKUP(N850,'Adjustment Factors'!$B$7:$B$25,'Adjustment Factors'!$C$7:$C$25),IF(OR(C850="B", C850= "S"), 'Adjustment Factors'!$C$28,IF(C850="H", 'Adjustment Factors'!$C$29,"Sex Req'd"))))</f>
        <v/>
      </c>
      <c r="P850" s="31" t="str">
        <f t="shared" si="105"/>
        <v/>
      </c>
      <c r="Q850" s="32" t="str">
        <f>IF(OR(AND(A850="",B850=""),C850="",J850="" ), "",ROUND((((J850-(IF(I850&gt;0, I850,IF(OR(C850="B", C850= "S"), 'Adjustment Factors'!$C$28,IF(C850="H", 'Adjustment Factors'!$C$29,"Sex Req'd")))))/L850)*205)+IF(I850&gt;0, I850,IF(OR(C850="B", C850= "S"), 'Adjustment Factors'!$C$28,IF(C850="H", 'Adjustment Factors'!$C$29,"Sex Req'd")))+IF(OR(C850="B",C850="S"),LOOKUP(N850,'Adjustment Factors'!$B$7:$B$25,'Adjustment Factors'!$D$7:$D$25),IF(C850="H",LOOKUP(N850,'Adjustment Factors'!$B$7:$B$25,'Adjustment Factors'!$E$7:$E$25),"")),0))</f>
        <v/>
      </c>
      <c r="R850" s="31" t="str">
        <f t="shared" si="106"/>
        <v/>
      </c>
      <c r="S850" s="32" t="str">
        <f t="shared" si="101"/>
        <v/>
      </c>
      <c r="T850" s="31" t="str">
        <f t="shared" si="107"/>
        <v/>
      </c>
    </row>
    <row r="851" spans="1:20" x14ac:dyDescent="0.25">
      <c r="A851" s="27"/>
      <c r="B851" s="28"/>
      <c r="C851" s="28"/>
      <c r="D851" s="29"/>
      <c r="E851" s="30"/>
      <c r="F851" s="30"/>
      <c r="G851" s="29"/>
      <c r="H851" s="27"/>
      <c r="I851" s="27"/>
      <c r="J851" s="27"/>
      <c r="K851" s="27"/>
      <c r="L851" s="31" t="str">
        <f t="shared" si="102"/>
        <v/>
      </c>
      <c r="M851" s="31" t="str">
        <f t="shared" si="103"/>
        <v/>
      </c>
      <c r="N851" s="31" t="str">
        <f t="shared" si="104"/>
        <v/>
      </c>
      <c r="O851" s="32" t="str">
        <f>IF(AND(A851="",B851=""), "",IF(I851&gt;0, I851+LOOKUP(N851,'Adjustment Factors'!$B$7:$B$25,'Adjustment Factors'!$C$7:$C$25),IF(OR(C851="B", C851= "S"), 'Adjustment Factors'!$C$28,IF(C851="H", 'Adjustment Factors'!$C$29,"Sex Req'd"))))</f>
        <v/>
      </c>
      <c r="P851" s="31" t="str">
        <f t="shared" si="105"/>
        <v/>
      </c>
      <c r="Q851" s="32" t="str">
        <f>IF(OR(AND(A851="",B851=""),C851="",J851="" ), "",ROUND((((J851-(IF(I851&gt;0, I851,IF(OR(C851="B", C851= "S"), 'Adjustment Factors'!$C$28,IF(C851="H", 'Adjustment Factors'!$C$29,"Sex Req'd")))))/L851)*205)+IF(I851&gt;0, I851,IF(OR(C851="B", C851= "S"), 'Adjustment Factors'!$C$28,IF(C851="H", 'Adjustment Factors'!$C$29,"Sex Req'd")))+IF(OR(C851="B",C851="S"),LOOKUP(N851,'Adjustment Factors'!$B$7:$B$25,'Adjustment Factors'!$D$7:$D$25),IF(C851="H",LOOKUP(N851,'Adjustment Factors'!$B$7:$B$25,'Adjustment Factors'!$E$7:$E$25),"")),0))</f>
        <v/>
      </c>
      <c r="R851" s="31" t="str">
        <f t="shared" si="106"/>
        <v/>
      </c>
      <c r="S851" s="32" t="str">
        <f t="shared" si="101"/>
        <v/>
      </c>
      <c r="T851" s="31" t="str">
        <f t="shared" si="107"/>
        <v/>
      </c>
    </row>
    <row r="852" spans="1:20" x14ac:dyDescent="0.25">
      <c r="A852" s="27"/>
      <c r="B852" s="28"/>
      <c r="C852" s="28"/>
      <c r="D852" s="29"/>
      <c r="E852" s="30"/>
      <c r="F852" s="30"/>
      <c r="G852" s="29"/>
      <c r="H852" s="27"/>
      <c r="I852" s="27"/>
      <c r="J852" s="27"/>
      <c r="K852" s="27"/>
      <c r="L852" s="31" t="str">
        <f t="shared" si="102"/>
        <v/>
      </c>
      <c r="M852" s="31" t="str">
        <f t="shared" si="103"/>
        <v/>
      </c>
      <c r="N852" s="31" t="str">
        <f t="shared" si="104"/>
        <v/>
      </c>
      <c r="O852" s="32" t="str">
        <f>IF(AND(A852="",B852=""), "",IF(I852&gt;0, I852+LOOKUP(N852,'Adjustment Factors'!$B$7:$B$25,'Adjustment Factors'!$C$7:$C$25),IF(OR(C852="B", C852= "S"), 'Adjustment Factors'!$C$28,IF(C852="H", 'Adjustment Factors'!$C$29,"Sex Req'd"))))</f>
        <v/>
      </c>
      <c r="P852" s="31" t="str">
        <f t="shared" si="105"/>
        <v/>
      </c>
      <c r="Q852" s="32" t="str">
        <f>IF(OR(AND(A852="",B852=""),C852="",J852="" ), "",ROUND((((J852-(IF(I852&gt;0, I852,IF(OR(C852="B", C852= "S"), 'Adjustment Factors'!$C$28,IF(C852="H", 'Adjustment Factors'!$C$29,"Sex Req'd")))))/L852)*205)+IF(I852&gt;0, I852,IF(OR(C852="B", C852= "S"), 'Adjustment Factors'!$C$28,IF(C852="H", 'Adjustment Factors'!$C$29,"Sex Req'd")))+IF(OR(C852="B",C852="S"),LOOKUP(N852,'Adjustment Factors'!$B$7:$B$25,'Adjustment Factors'!$D$7:$D$25),IF(C852="H",LOOKUP(N852,'Adjustment Factors'!$B$7:$B$25,'Adjustment Factors'!$E$7:$E$25),"")),0))</f>
        <v/>
      </c>
      <c r="R852" s="31" t="str">
        <f t="shared" si="106"/>
        <v/>
      </c>
      <c r="S852" s="32" t="str">
        <f t="shared" si="101"/>
        <v/>
      </c>
      <c r="T852" s="31" t="str">
        <f t="shared" si="107"/>
        <v/>
      </c>
    </row>
    <row r="853" spans="1:20" x14ac:dyDescent="0.25">
      <c r="A853" s="27"/>
      <c r="B853" s="28"/>
      <c r="C853" s="28"/>
      <c r="D853" s="29"/>
      <c r="E853" s="30"/>
      <c r="F853" s="30"/>
      <c r="G853" s="29"/>
      <c r="H853" s="27"/>
      <c r="I853" s="27"/>
      <c r="J853" s="27"/>
      <c r="K853" s="27"/>
      <c r="L853" s="31" t="str">
        <f t="shared" si="102"/>
        <v/>
      </c>
      <c r="M853" s="31" t="str">
        <f t="shared" si="103"/>
        <v/>
      </c>
      <c r="N853" s="31" t="str">
        <f t="shared" si="104"/>
        <v/>
      </c>
      <c r="O853" s="32" t="str">
        <f>IF(AND(A853="",B853=""), "",IF(I853&gt;0, I853+LOOKUP(N853,'Adjustment Factors'!$B$7:$B$25,'Adjustment Factors'!$C$7:$C$25),IF(OR(C853="B", C853= "S"), 'Adjustment Factors'!$C$28,IF(C853="H", 'Adjustment Factors'!$C$29,"Sex Req'd"))))</f>
        <v/>
      </c>
      <c r="P853" s="31" t="str">
        <f t="shared" si="105"/>
        <v/>
      </c>
      <c r="Q853" s="32" t="str">
        <f>IF(OR(AND(A853="",B853=""),C853="",J853="" ), "",ROUND((((J853-(IF(I853&gt;0, I853,IF(OR(C853="B", C853= "S"), 'Adjustment Factors'!$C$28,IF(C853="H", 'Adjustment Factors'!$C$29,"Sex Req'd")))))/L853)*205)+IF(I853&gt;0, I853,IF(OR(C853="B", C853= "S"), 'Adjustment Factors'!$C$28,IF(C853="H", 'Adjustment Factors'!$C$29,"Sex Req'd")))+IF(OR(C853="B",C853="S"),LOOKUP(N853,'Adjustment Factors'!$B$7:$B$25,'Adjustment Factors'!$D$7:$D$25),IF(C853="H",LOOKUP(N853,'Adjustment Factors'!$B$7:$B$25,'Adjustment Factors'!$E$7:$E$25),"")),0))</f>
        <v/>
      </c>
      <c r="R853" s="31" t="str">
        <f t="shared" si="106"/>
        <v/>
      </c>
      <c r="S853" s="32" t="str">
        <f t="shared" si="101"/>
        <v/>
      </c>
      <c r="T853" s="31" t="str">
        <f t="shared" si="107"/>
        <v/>
      </c>
    </row>
    <row r="854" spans="1:20" x14ac:dyDescent="0.25">
      <c r="A854" s="27"/>
      <c r="B854" s="28"/>
      <c r="C854" s="28"/>
      <c r="D854" s="29"/>
      <c r="E854" s="30"/>
      <c r="F854" s="30"/>
      <c r="G854" s="29"/>
      <c r="H854" s="27"/>
      <c r="I854" s="27"/>
      <c r="J854" s="27"/>
      <c r="K854" s="27"/>
      <c r="L854" s="31" t="str">
        <f t="shared" si="102"/>
        <v/>
      </c>
      <c r="M854" s="31" t="str">
        <f t="shared" si="103"/>
        <v/>
      </c>
      <c r="N854" s="31" t="str">
        <f t="shared" si="104"/>
        <v/>
      </c>
      <c r="O854" s="32" t="str">
        <f>IF(AND(A854="",B854=""), "",IF(I854&gt;0, I854+LOOKUP(N854,'Adjustment Factors'!$B$7:$B$25,'Adjustment Factors'!$C$7:$C$25),IF(OR(C854="B", C854= "S"), 'Adjustment Factors'!$C$28,IF(C854="H", 'Adjustment Factors'!$C$29,"Sex Req'd"))))</f>
        <v/>
      </c>
      <c r="P854" s="31" t="str">
        <f t="shared" si="105"/>
        <v/>
      </c>
      <c r="Q854" s="32" t="str">
        <f>IF(OR(AND(A854="",B854=""),C854="",J854="" ), "",ROUND((((J854-(IF(I854&gt;0, I854,IF(OR(C854="B", C854= "S"), 'Adjustment Factors'!$C$28,IF(C854="H", 'Adjustment Factors'!$C$29,"Sex Req'd")))))/L854)*205)+IF(I854&gt;0, I854,IF(OR(C854="B", C854= "S"), 'Adjustment Factors'!$C$28,IF(C854="H", 'Adjustment Factors'!$C$29,"Sex Req'd")))+IF(OR(C854="B",C854="S"),LOOKUP(N854,'Adjustment Factors'!$B$7:$B$25,'Adjustment Factors'!$D$7:$D$25),IF(C854="H",LOOKUP(N854,'Adjustment Factors'!$B$7:$B$25,'Adjustment Factors'!$E$7:$E$25),"")),0))</f>
        <v/>
      </c>
      <c r="R854" s="31" t="str">
        <f t="shared" si="106"/>
        <v/>
      </c>
      <c r="S854" s="32" t="str">
        <f t="shared" si="101"/>
        <v/>
      </c>
      <c r="T854" s="31" t="str">
        <f t="shared" si="107"/>
        <v/>
      </c>
    </row>
    <row r="855" spans="1:20" x14ac:dyDescent="0.25">
      <c r="A855" s="27"/>
      <c r="B855" s="28"/>
      <c r="C855" s="28"/>
      <c r="D855" s="29"/>
      <c r="E855" s="30"/>
      <c r="F855" s="30"/>
      <c r="G855" s="29"/>
      <c r="H855" s="27"/>
      <c r="I855" s="27"/>
      <c r="J855" s="27"/>
      <c r="K855" s="27"/>
      <c r="L855" s="31" t="str">
        <f t="shared" si="102"/>
        <v/>
      </c>
      <c r="M855" s="31" t="str">
        <f t="shared" si="103"/>
        <v/>
      </c>
      <c r="N855" s="31" t="str">
        <f t="shared" si="104"/>
        <v/>
      </c>
      <c r="O855" s="32" t="str">
        <f>IF(AND(A855="",B855=""), "",IF(I855&gt;0, I855+LOOKUP(N855,'Adjustment Factors'!$B$7:$B$25,'Adjustment Factors'!$C$7:$C$25),IF(OR(C855="B", C855= "S"), 'Adjustment Factors'!$C$28,IF(C855="H", 'Adjustment Factors'!$C$29,"Sex Req'd"))))</f>
        <v/>
      </c>
      <c r="P855" s="31" t="str">
        <f t="shared" si="105"/>
        <v/>
      </c>
      <c r="Q855" s="32" t="str">
        <f>IF(OR(AND(A855="",B855=""),C855="",J855="" ), "",ROUND((((J855-(IF(I855&gt;0, I855,IF(OR(C855="B", C855= "S"), 'Adjustment Factors'!$C$28,IF(C855="H", 'Adjustment Factors'!$C$29,"Sex Req'd")))))/L855)*205)+IF(I855&gt;0, I855,IF(OR(C855="B", C855= "S"), 'Adjustment Factors'!$C$28,IF(C855="H", 'Adjustment Factors'!$C$29,"Sex Req'd")))+IF(OR(C855="B",C855="S"),LOOKUP(N855,'Adjustment Factors'!$B$7:$B$25,'Adjustment Factors'!$D$7:$D$25),IF(C855="H",LOOKUP(N855,'Adjustment Factors'!$B$7:$B$25,'Adjustment Factors'!$E$7:$E$25),"")),0))</f>
        <v/>
      </c>
      <c r="R855" s="31" t="str">
        <f t="shared" si="106"/>
        <v/>
      </c>
      <c r="S855" s="32" t="str">
        <f t="shared" ref="S855:S918" si="108">IF(OR(AND(A855="",B855=""),C855="",J855="", K855="" ), "",ROUND(((K855-J855)/($D$9-$D$8))*160+Q855,0))</f>
        <v/>
      </c>
      <c r="T855" s="31" t="str">
        <f t="shared" si="107"/>
        <v/>
      </c>
    </row>
    <row r="856" spans="1:20" x14ac:dyDescent="0.25">
      <c r="A856" s="27"/>
      <c r="B856" s="28"/>
      <c r="C856" s="28"/>
      <c r="D856" s="29"/>
      <c r="E856" s="30"/>
      <c r="F856" s="30"/>
      <c r="G856" s="29"/>
      <c r="H856" s="27"/>
      <c r="I856" s="27"/>
      <c r="J856" s="27"/>
      <c r="K856" s="27"/>
      <c r="L856" s="31" t="str">
        <f t="shared" si="102"/>
        <v/>
      </c>
      <c r="M856" s="31" t="str">
        <f t="shared" si="103"/>
        <v/>
      </c>
      <c r="N856" s="31" t="str">
        <f t="shared" si="104"/>
        <v/>
      </c>
      <c r="O856" s="32" t="str">
        <f>IF(AND(A856="",B856=""), "",IF(I856&gt;0, I856+LOOKUP(N856,'Adjustment Factors'!$B$7:$B$25,'Adjustment Factors'!$C$7:$C$25),IF(OR(C856="B", C856= "S"), 'Adjustment Factors'!$C$28,IF(C856="H", 'Adjustment Factors'!$C$29,"Sex Req'd"))))</f>
        <v/>
      </c>
      <c r="P856" s="31" t="str">
        <f t="shared" si="105"/>
        <v/>
      </c>
      <c r="Q856" s="32" t="str">
        <f>IF(OR(AND(A856="",B856=""),C856="",J856="" ), "",ROUND((((J856-(IF(I856&gt;0, I856,IF(OR(C856="B", C856= "S"), 'Adjustment Factors'!$C$28,IF(C856="H", 'Adjustment Factors'!$C$29,"Sex Req'd")))))/L856)*205)+IF(I856&gt;0, I856,IF(OR(C856="B", C856= "S"), 'Adjustment Factors'!$C$28,IF(C856="H", 'Adjustment Factors'!$C$29,"Sex Req'd")))+IF(OR(C856="B",C856="S"),LOOKUP(N856,'Adjustment Factors'!$B$7:$B$25,'Adjustment Factors'!$D$7:$D$25),IF(C856="H",LOOKUP(N856,'Adjustment Factors'!$B$7:$B$25,'Adjustment Factors'!$E$7:$E$25),"")),0))</f>
        <v/>
      </c>
      <c r="R856" s="31" t="str">
        <f t="shared" si="106"/>
        <v/>
      </c>
      <c r="S856" s="32" t="str">
        <f t="shared" si="108"/>
        <v/>
      </c>
      <c r="T856" s="31" t="str">
        <f t="shared" si="107"/>
        <v/>
      </c>
    </row>
    <row r="857" spans="1:20" x14ac:dyDescent="0.25">
      <c r="A857" s="27"/>
      <c r="B857" s="28"/>
      <c r="C857" s="28"/>
      <c r="D857" s="29"/>
      <c r="E857" s="30"/>
      <c r="F857" s="30"/>
      <c r="G857" s="29"/>
      <c r="H857" s="27"/>
      <c r="I857" s="27"/>
      <c r="J857" s="27"/>
      <c r="K857" s="27"/>
      <c r="L857" s="31" t="str">
        <f t="shared" si="102"/>
        <v/>
      </c>
      <c r="M857" s="31" t="str">
        <f t="shared" si="103"/>
        <v/>
      </c>
      <c r="N857" s="31" t="str">
        <f t="shared" si="104"/>
        <v/>
      </c>
      <c r="O857" s="32" t="str">
        <f>IF(AND(A857="",B857=""), "",IF(I857&gt;0, I857+LOOKUP(N857,'Adjustment Factors'!$B$7:$B$25,'Adjustment Factors'!$C$7:$C$25),IF(OR(C857="B", C857= "S"), 'Adjustment Factors'!$C$28,IF(C857="H", 'Adjustment Factors'!$C$29,"Sex Req'd"))))</f>
        <v/>
      </c>
      <c r="P857" s="31" t="str">
        <f t="shared" si="105"/>
        <v/>
      </c>
      <c r="Q857" s="32" t="str">
        <f>IF(OR(AND(A857="",B857=""),C857="",J857="" ), "",ROUND((((J857-(IF(I857&gt;0, I857,IF(OR(C857="B", C857= "S"), 'Adjustment Factors'!$C$28,IF(C857="H", 'Adjustment Factors'!$C$29,"Sex Req'd")))))/L857)*205)+IF(I857&gt;0, I857,IF(OR(C857="B", C857= "S"), 'Adjustment Factors'!$C$28,IF(C857="H", 'Adjustment Factors'!$C$29,"Sex Req'd")))+IF(OR(C857="B",C857="S"),LOOKUP(N857,'Adjustment Factors'!$B$7:$B$25,'Adjustment Factors'!$D$7:$D$25),IF(C857="H",LOOKUP(N857,'Adjustment Factors'!$B$7:$B$25,'Adjustment Factors'!$E$7:$E$25),"")),0))</f>
        <v/>
      </c>
      <c r="R857" s="31" t="str">
        <f t="shared" si="106"/>
        <v/>
      </c>
      <c r="S857" s="32" t="str">
        <f t="shared" si="108"/>
        <v/>
      </c>
      <c r="T857" s="31" t="str">
        <f t="shared" si="107"/>
        <v/>
      </c>
    </row>
    <row r="858" spans="1:20" x14ac:dyDescent="0.25">
      <c r="A858" s="27"/>
      <c r="B858" s="28"/>
      <c r="C858" s="28"/>
      <c r="D858" s="29"/>
      <c r="E858" s="30"/>
      <c r="F858" s="30"/>
      <c r="G858" s="29"/>
      <c r="H858" s="27"/>
      <c r="I858" s="27"/>
      <c r="J858" s="27"/>
      <c r="K858" s="27"/>
      <c r="L858" s="31" t="str">
        <f t="shared" si="102"/>
        <v/>
      </c>
      <c r="M858" s="31" t="str">
        <f t="shared" si="103"/>
        <v/>
      </c>
      <c r="N858" s="31" t="str">
        <f t="shared" si="104"/>
        <v/>
      </c>
      <c r="O858" s="32" t="str">
        <f>IF(AND(A858="",B858=""), "",IF(I858&gt;0, I858+LOOKUP(N858,'Adjustment Factors'!$B$7:$B$25,'Adjustment Factors'!$C$7:$C$25),IF(OR(C858="B", C858= "S"), 'Adjustment Factors'!$C$28,IF(C858="H", 'Adjustment Factors'!$C$29,"Sex Req'd"))))</f>
        <v/>
      </c>
      <c r="P858" s="31" t="str">
        <f t="shared" si="105"/>
        <v/>
      </c>
      <c r="Q858" s="32" t="str">
        <f>IF(OR(AND(A858="",B858=""),C858="",J858="" ), "",ROUND((((J858-(IF(I858&gt;0, I858,IF(OR(C858="B", C858= "S"), 'Adjustment Factors'!$C$28,IF(C858="H", 'Adjustment Factors'!$C$29,"Sex Req'd")))))/L858)*205)+IF(I858&gt;0, I858,IF(OR(C858="B", C858= "S"), 'Adjustment Factors'!$C$28,IF(C858="H", 'Adjustment Factors'!$C$29,"Sex Req'd")))+IF(OR(C858="B",C858="S"),LOOKUP(N858,'Adjustment Factors'!$B$7:$B$25,'Adjustment Factors'!$D$7:$D$25),IF(C858="H",LOOKUP(N858,'Adjustment Factors'!$B$7:$B$25,'Adjustment Factors'!$E$7:$E$25),"")),0))</f>
        <v/>
      </c>
      <c r="R858" s="31" t="str">
        <f t="shared" si="106"/>
        <v/>
      </c>
      <c r="S858" s="32" t="str">
        <f t="shared" si="108"/>
        <v/>
      </c>
      <c r="T858" s="31" t="str">
        <f t="shared" si="107"/>
        <v/>
      </c>
    </row>
    <row r="859" spans="1:20" x14ac:dyDescent="0.25">
      <c r="A859" s="27"/>
      <c r="B859" s="28"/>
      <c r="C859" s="28"/>
      <c r="D859" s="29"/>
      <c r="E859" s="30"/>
      <c r="F859" s="30"/>
      <c r="G859" s="29"/>
      <c r="H859" s="27"/>
      <c r="I859" s="27"/>
      <c r="J859" s="27"/>
      <c r="K859" s="27"/>
      <c r="L859" s="31" t="str">
        <f t="shared" si="102"/>
        <v/>
      </c>
      <c r="M859" s="31" t="str">
        <f t="shared" si="103"/>
        <v/>
      </c>
      <c r="N859" s="31" t="str">
        <f t="shared" si="104"/>
        <v/>
      </c>
      <c r="O859" s="32" t="str">
        <f>IF(AND(A859="",B859=""), "",IF(I859&gt;0, I859+LOOKUP(N859,'Adjustment Factors'!$B$7:$B$25,'Adjustment Factors'!$C$7:$C$25),IF(OR(C859="B", C859= "S"), 'Adjustment Factors'!$C$28,IF(C859="H", 'Adjustment Factors'!$C$29,"Sex Req'd"))))</f>
        <v/>
      </c>
      <c r="P859" s="31" t="str">
        <f t="shared" si="105"/>
        <v/>
      </c>
      <c r="Q859" s="32" t="str">
        <f>IF(OR(AND(A859="",B859=""),C859="",J859="" ), "",ROUND((((J859-(IF(I859&gt;0, I859,IF(OR(C859="B", C859= "S"), 'Adjustment Factors'!$C$28,IF(C859="H", 'Adjustment Factors'!$C$29,"Sex Req'd")))))/L859)*205)+IF(I859&gt;0, I859,IF(OR(C859="B", C859= "S"), 'Adjustment Factors'!$C$28,IF(C859="H", 'Adjustment Factors'!$C$29,"Sex Req'd")))+IF(OR(C859="B",C859="S"),LOOKUP(N859,'Adjustment Factors'!$B$7:$B$25,'Adjustment Factors'!$D$7:$D$25),IF(C859="H",LOOKUP(N859,'Adjustment Factors'!$B$7:$B$25,'Adjustment Factors'!$E$7:$E$25),"")),0))</f>
        <v/>
      </c>
      <c r="R859" s="31" t="str">
        <f t="shared" si="106"/>
        <v/>
      </c>
      <c r="S859" s="32" t="str">
        <f t="shared" si="108"/>
        <v/>
      </c>
      <c r="T859" s="31" t="str">
        <f t="shared" si="107"/>
        <v/>
      </c>
    </row>
    <row r="860" spans="1:20" x14ac:dyDescent="0.25">
      <c r="A860" s="27"/>
      <c r="B860" s="28"/>
      <c r="C860" s="28"/>
      <c r="D860" s="29"/>
      <c r="E860" s="30"/>
      <c r="F860" s="30"/>
      <c r="G860" s="29"/>
      <c r="H860" s="27"/>
      <c r="I860" s="27"/>
      <c r="J860" s="27"/>
      <c r="K860" s="27"/>
      <c r="L860" s="31" t="str">
        <f t="shared" si="102"/>
        <v/>
      </c>
      <c r="M860" s="31" t="str">
        <f t="shared" si="103"/>
        <v/>
      </c>
      <c r="N860" s="31" t="str">
        <f t="shared" si="104"/>
        <v/>
      </c>
      <c r="O860" s="32" t="str">
        <f>IF(AND(A860="",B860=""), "",IF(I860&gt;0, I860+LOOKUP(N860,'Adjustment Factors'!$B$7:$B$25,'Adjustment Factors'!$C$7:$C$25),IF(OR(C860="B", C860= "S"), 'Adjustment Factors'!$C$28,IF(C860="H", 'Adjustment Factors'!$C$29,"Sex Req'd"))))</f>
        <v/>
      </c>
      <c r="P860" s="31" t="str">
        <f t="shared" si="105"/>
        <v/>
      </c>
      <c r="Q860" s="32" t="str">
        <f>IF(OR(AND(A860="",B860=""),C860="",J860="" ), "",ROUND((((J860-(IF(I860&gt;0, I860,IF(OR(C860="B", C860= "S"), 'Adjustment Factors'!$C$28,IF(C860="H", 'Adjustment Factors'!$C$29,"Sex Req'd")))))/L860)*205)+IF(I860&gt;0, I860,IF(OR(C860="B", C860= "S"), 'Adjustment Factors'!$C$28,IF(C860="H", 'Adjustment Factors'!$C$29,"Sex Req'd")))+IF(OR(C860="B",C860="S"),LOOKUP(N860,'Adjustment Factors'!$B$7:$B$25,'Adjustment Factors'!$D$7:$D$25),IF(C860="H",LOOKUP(N860,'Adjustment Factors'!$B$7:$B$25,'Adjustment Factors'!$E$7:$E$25),"")),0))</f>
        <v/>
      </c>
      <c r="R860" s="31" t="str">
        <f t="shared" si="106"/>
        <v/>
      </c>
      <c r="S860" s="32" t="str">
        <f t="shared" si="108"/>
        <v/>
      </c>
      <c r="T860" s="31" t="str">
        <f t="shared" si="107"/>
        <v/>
      </c>
    </row>
    <row r="861" spans="1:20" x14ac:dyDescent="0.25">
      <c r="A861" s="27"/>
      <c r="B861" s="28"/>
      <c r="C861" s="28"/>
      <c r="D861" s="29"/>
      <c r="E861" s="30"/>
      <c r="F861" s="30"/>
      <c r="G861" s="29"/>
      <c r="H861" s="27"/>
      <c r="I861" s="27"/>
      <c r="J861" s="27"/>
      <c r="K861" s="27"/>
      <c r="L861" s="31" t="str">
        <f t="shared" si="102"/>
        <v/>
      </c>
      <c r="M861" s="31" t="str">
        <f t="shared" si="103"/>
        <v/>
      </c>
      <c r="N861" s="31" t="str">
        <f t="shared" si="104"/>
        <v/>
      </c>
      <c r="O861" s="32" t="str">
        <f>IF(AND(A861="",B861=""), "",IF(I861&gt;0, I861+LOOKUP(N861,'Adjustment Factors'!$B$7:$B$25,'Adjustment Factors'!$C$7:$C$25),IF(OR(C861="B", C861= "S"), 'Adjustment Factors'!$C$28,IF(C861="H", 'Adjustment Factors'!$C$29,"Sex Req'd"))))</f>
        <v/>
      </c>
      <c r="P861" s="31" t="str">
        <f t="shared" si="105"/>
        <v/>
      </c>
      <c r="Q861" s="32" t="str">
        <f>IF(OR(AND(A861="",B861=""),C861="",J861="" ), "",ROUND((((J861-(IF(I861&gt;0, I861,IF(OR(C861="B", C861= "S"), 'Adjustment Factors'!$C$28,IF(C861="H", 'Adjustment Factors'!$C$29,"Sex Req'd")))))/L861)*205)+IF(I861&gt;0, I861,IF(OR(C861="B", C861= "S"), 'Adjustment Factors'!$C$28,IF(C861="H", 'Adjustment Factors'!$C$29,"Sex Req'd")))+IF(OR(C861="B",C861="S"),LOOKUP(N861,'Adjustment Factors'!$B$7:$B$25,'Adjustment Factors'!$D$7:$D$25),IF(C861="H",LOOKUP(N861,'Adjustment Factors'!$B$7:$B$25,'Adjustment Factors'!$E$7:$E$25),"")),0))</f>
        <v/>
      </c>
      <c r="R861" s="31" t="str">
        <f t="shared" si="106"/>
        <v/>
      </c>
      <c r="S861" s="32" t="str">
        <f t="shared" si="108"/>
        <v/>
      </c>
      <c r="T861" s="31" t="str">
        <f t="shared" si="107"/>
        <v/>
      </c>
    </row>
    <row r="862" spans="1:20" x14ac:dyDescent="0.25">
      <c r="A862" s="27"/>
      <c r="B862" s="28"/>
      <c r="C862" s="28"/>
      <c r="D862" s="29"/>
      <c r="E862" s="30"/>
      <c r="F862" s="30"/>
      <c r="G862" s="29"/>
      <c r="H862" s="27"/>
      <c r="I862" s="27"/>
      <c r="J862" s="27"/>
      <c r="K862" s="27"/>
      <c r="L862" s="31" t="str">
        <f t="shared" si="102"/>
        <v/>
      </c>
      <c r="M862" s="31" t="str">
        <f t="shared" si="103"/>
        <v/>
      </c>
      <c r="N862" s="31" t="str">
        <f t="shared" si="104"/>
        <v/>
      </c>
      <c r="O862" s="32" t="str">
        <f>IF(AND(A862="",B862=""), "",IF(I862&gt;0, I862+LOOKUP(N862,'Adjustment Factors'!$B$7:$B$25,'Adjustment Factors'!$C$7:$C$25),IF(OR(C862="B", C862= "S"), 'Adjustment Factors'!$C$28,IF(C862="H", 'Adjustment Factors'!$C$29,"Sex Req'd"))))</f>
        <v/>
      </c>
      <c r="P862" s="31" t="str">
        <f t="shared" si="105"/>
        <v/>
      </c>
      <c r="Q862" s="32" t="str">
        <f>IF(OR(AND(A862="",B862=""),C862="",J862="" ), "",ROUND((((J862-(IF(I862&gt;0, I862,IF(OR(C862="B", C862= "S"), 'Adjustment Factors'!$C$28,IF(C862="H", 'Adjustment Factors'!$C$29,"Sex Req'd")))))/L862)*205)+IF(I862&gt;0, I862,IF(OR(C862="B", C862= "S"), 'Adjustment Factors'!$C$28,IF(C862="H", 'Adjustment Factors'!$C$29,"Sex Req'd")))+IF(OR(C862="B",C862="S"),LOOKUP(N862,'Adjustment Factors'!$B$7:$B$25,'Adjustment Factors'!$D$7:$D$25),IF(C862="H",LOOKUP(N862,'Adjustment Factors'!$B$7:$B$25,'Adjustment Factors'!$E$7:$E$25),"")),0))</f>
        <v/>
      </c>
      <c r="R862" s="31" t="str">
        <f t="shared" si="106"/>
        <v/>
      </c>
      <c r="S862" s="32" t="str">
        <f t="shared" si="108"/>
        <v/>
      </c>
      <c r="T862" s="31" t="str">
        <f t="shared" si="107"/>
        <v/>
      </c>
    </row>
    <row r="863" spans="1:20" x14ac:dyDescent="0.25">
      <c r="A863" s="27"/>
      <c r="B863" s="28"/>
      <c r="C863" s="28"/>
      <c r="D863" s="29"/>
      <c r="E863" s="30"/>
      <c r="F863" s="30"/>
      <c r="G863" s="29"/>
      <c r="H863" s="27"/>
      <c r="I863" s="27"/>
      <c r="J863" s="27"/>
      <c r="K863" s="27"/>
      <c r="L863" s="31" t="str">
        <f t="shared" si="102"/>
        <v/>
      </c>
      <c r="M863" s="31" t="str">
        <f t="shared" si="103"/>
        <v/>
      </c>
      <c r="N863" s="31" t="str">
        <f t="shared" si="104"/>
        <v/>
      </c>
      <c r="O863" s="32" t="str">
        <f>IF(AND(A863="",B863=""), "",IF(I863&gt;0, I863+LOOKUP(N863,'Adjustment Factors'!$B$7:$B$25,'Adjustment Factors'!$C$7:$C$25),IF(OR(C863="B", C863= "S"), 'Adjustment Factors'!$C$28,IF(C863="H", 'Adjustment Factors'!$C$29,"Sex Req'd"))))</f>
        <v/>
      </c>
      <c r="P863" s="31" t="str">
        <f t="shared" si="105"/>
        <v/>
      </c>
      <c r="Q863" s="32" t="str">
        <f>IF(OR(AND(A863="",B863=""),C863="",J863="" ), "",ROUND((((J863-(IF(I863&gt;0, I863,IF(OR(C863="B", C863= "S"), 'Adjustment Factors'!$C$28,IF(C863="H", 'Adjustment Factors'!$C$29,"Sex Req'd")))))/L863)*205)+IF(I863&gt;0, I863,IF(OR(C863="B", C863= "S"), 'Adjustment Factors'!$C$28,IF(C863="H", 'Adjustment Factors'!$C$29,"Sex Req'd")))+IF(OR(C863="B",C863="S"),LOOKUP(N863,'Adjustment Factors'!$B$7:$B$25,'Adjustment Factors'!$D$7:$D$25),IF(C863="H",LOOKUP(N863,'Adjustment Factors'!$B$7:$B$25,'Adjustment Factors'!$E$7:$E$25),"")),0))</f>
        <v/>
      </c>
      <c r="R863" s="31" t="str">
        <f t="shared" si="106"/>
        <v/>
      </c>
      <c r="S863" s="32" t="str">
        <f t="shared" si="108"/>
        <v/>
      </c>
      <c r="T863" s="31" t="str">
        <f t="shared" si="107"/>
        <v/>
      </c>
    </row>
    <row r="864" spans="1:20" x14ac:dyDescent="0.25">
      <c r="A864" s="27"/>
      <c r="B864" s="28"/>
      <c r="C864" s="28"/>
      <c r="D864" s="29"/>
      <c r="E864" s="30"/>
      <c r="F864" s="30"/>
      <c r="G864" s="29"/>
      <c r="H864" s="27"/>
      <c r="I864" s="27"/>
      <c r="J864" s="27"/>
      <c r="K864" s="27"/>
      <c r="L864" s="31" t="str">
        <f t="shared" si="102"/>
        <v/>
      </c>
      <c r="M864" s="31" t="str">
        <f t="shared" si="103"/>
        <v/>
      </c>
      <c r="N864" s="31" t="str">
        <f t="shared" si="104"/>
        <v/>
      </c>
      <c r="O864" s="32" t="str">
        <f>IF(AND(A864="",B864=""), "",IF(I864&gt;0, I864+LOOKUP(N864,'Adjustment Factors'!$B$7:$B$25,'Adjustment Factors'!$C$7:$C$25),IF(OR(C864="B", C864= "S"), 'Adjustment Factors'!$C$28,IF(C864="H", 'Adjustment Factors'!$C$29,"Sex Req'd"))))</f>
        <v/>
      </c>
      <c r="P864" s="31" t="str">
        <f t="shared" si="105"/>
        <v/>
      </c>
      <c r="Q864" s="32" t="str">
        <f>IF(OR(AND(A864="",B864=""),C864="",J864="" ), "",ROUND((((J864-(IF(I864&gt;0, I864,IF(OR(C864="B", C864= "S"), 'Adjustment Factors'!$C$28,IF(C864="H", 'Adjustment Factors'!$C$29,"Sex Req'd")))))/L864)*205)+IF(I864&gt;0, I864,IF(OR(C864="B", C864= "S"), 'Adjustment Factors'!$C$28,IF(C864="H", 'Adjustment Factors'!$C$29,"Sex Req'd")))+IF(OR(C864="B",C864="S"),LOOKUP(N864,'Adjustment Factors'!$B$7:$B$25,'Adjustment Factors'!$D$7:$D$25),IF(C864="H",LOOKUP(N864,'Adjustment Factors'!$B$7:$B$25,'Adjustment Factors'!$E$7:$E$25),"")),0))</f>
        <v/>
      </c>
      <c r="R864" s="31" t="str">
        <f t="shared" si="106"/>
        <v/>
      </c>
      <c r="S864" s="32" t="str">
        <f t="shared" si="108"/>
        <v/>
      </c>
      <c r="T864" s="31" t="str">
        <f t="shared" si="107"/>
        <v/>
      </c>
    </row>
    <row r="865" spans="1:20" x14ac:dyDescent="0.25">
      <c r="A865" s="27"/>
      <c r="B865" s="28"/>
      <c r="C865" s="28"/>
      <c r="D865" s="29"/>
      <c r="E865" s="30"/>
      <c r="F865" s="30"/>
      <c r="G865" s="29"/>
      <c r="H865" s="27"/>
      <c r="I865" s="27"/>
      <c r="J865" s="27"/>
      <c r="K865" s="27"/>
      <c r="L865" s="31" t="str">
        <f t="shared" si="102"/>
        <v/>
      </c>
      <c r="M865" s="31" t="str">
        <f t="shared" si="103"/>
        <v/>
      </c>
      <c r="N865" s="31" t="str">
        <f t="shared" si="104"/>
        <v/>
      </c>
      <c r="O865" s="32" t="str">
        <f>IF(AND(A865="",B865=""), "",IF(I865&gt;0, I865+LOOKUP(N865,'Adjustment Factors'!$B$7:$B$25,'Adjustment Factors'!$C$7:$C$25),IF(OR(C865="B", C865= "S"), 'Adjustment Factors'!$C$28,IF(C865="H", 'Adjustment Factors'!$C$29,"Sex Req'd"))))</f>
        <v/>
      </c>
      <c r="P865" s="31" t="str">
        <f t="shared" si="105"/>
        <v/>
      </c>
      <c r="Q865" s="32" t="str">
        <f>IF(OR(AND(A865="",B865=""),C865="",J865="" ), "",ROUND((((J865-(IF(I865&gt;0, I865,IF(OR(C865="B", C865= "S"), 'Adjustment Factors'!$C$28,IF(C865="H", 'Adjustment Factors'!$C$29,"Sex Req'd")))))/L865)*205)+IF(I865&gt;0, I865,IF(OR(C865="B", C865= "S"), 'Adjustment Factors'!$C$28,IF(C865="H", 'Adjustment Factors'!$C$29,"Sex Req'd")))+IF(OR(C865="B",C865="S"),LOOKUP(N865,'Adjustment Factors'!$B$7:$B$25,'Adjustment Factors'!$D$7:$D$25),IF(C865="H",LOOKUP(N865,'Adjustment Factors'!$B$7:$B$25,'Adjustment Factors'!$E$7:$E$25),"")),0))</f>
        <v/>
      </c>
      <c r="R865" s="31" t="str">
        <f t="shared" si="106"/>
        <v/>
      </c>
      <c r="S865" s="32" t="str">
        <f t="shared" si="108"/>
        <v/>
      </c>
      <c r="T865" s="31" t="str">
        <f t="shared" si="107"/>
        <v/>
      </c>
    </row>
    <row r="866" spans="1:20" x14ac:dyDescent="0.25">
      <c r="A866" s="27"/>
      <c r="B866" s="28"/>
      <c r="C866" s="28"/>
      <c r="D866" s="29"/>
      <c r="E866" s="30"/>
      <c r="F866" s="30"/>
      <c r="G866" s="29"/>
      <c r="H866" s="27"/>
      <c r="I866" s="27"/>
      <c r="J866" s="27"/>
      <c r="K866" s="27"/>
      <c r="L866" s="31" t="str">
        <f t="shared" si="102"/>
        <v/>
      </c>
      <c r="M866" s="31" t="str">
        <f t="shared" si="103"/>
        <v/>
      </c>
      <c r="N866" s="31" t="str">
        <f t="shared" si="104"/>
        <v/>
      </c>
      <c r="O866" s="32" t="str">
        <f>IF(AND(A866="",B866=""), "",IF(I866&gt;0, I866+LOOKUP(N866,'Adjustment Factors'!$B$7:$B$25,'Adjustment Factors'!$C$7:$C$25),IF(OR(C866="B", C866= "S"), 'Adjustment Factors'!$C$28,IF(C866="H", 'Adjustment Factors'!$C$29,"Sex Req'd"))))</f>
        <v/>
      </c>
      <c r="P866" s="31" t="str">
        <f t="shared" si="105"/>
        <v/>
      </c>
      <c r="Q866" s="32" t="str">
        <f>IF(OR(AND(A866="",B866=""),C866="",J866="" ), "",ROUND((((J866-(IF(I866&gt;0, I866,IF(OR(C866="B", C866= "S"), 'Adjustment Factors'!$C$28,IF(C866="H", 'Adjustment Factors'!$C$29,"Sex Req'd")))))/L866)*205)+IF(I866&gt;0, I866,IF(OR(C866="B", C866= "S"), 'Adjustment Factors'!$C$28,IF(C866="H", 'Adjustment Factors'!$C$29,"Sex Req'd")))+IF(OR(C866="B",C866="S"),LOOKUP(N866,'Adjustment Factors'!$B$7:$B$25,'Adjustment Factors'!$D$7:$D$25),IF(C866="H",LOOKUP(N866,'Adjustment Factors'!$B$7:$B$25,'Adjustment Factors'!$E$7:$E$25),"")),0))</f>
        <v/>
      </c>
      <c r="R866" s="31" t="str">
        <f t="shared" si="106"/>
        <v/>
      </c>
      <c r="S866" s="32" t="str">
        <f t="shared" si="108"/>
        <v/>
      </c>
      <c r="T866" s="31" t="str">
        <f t="shared" si="107"/>
        <v/>
      </c>
    </row>
    <row r="867" spans="1:20" x14ac:dyDescent="0.25">
      <c r="A867" s="27"/>
      <c r="B867" s="28"/>
      <c r="C867" s="28"/>
      <c r="D867" s="29"/>
      <c r="E867" s="30"/>
      <c r="F867" s="30"/>
      <c r="G867" s="29"/>
      <c r="H867" s="27"/>
      <c r="I867" s="27"/>
      <c r="J867" s="27"/>
      <c r="K867" s="27"/>
      <c r="L867" s="31" t="str">
        <f t="shared" si="102"/>
        <v/>
      </c>
      <c r="M867" s="31" t="str">
        <f t="shared" si="103"/>
        <v/>
      </c>
      <c r="N867" s="31" t="str">
        <f t="shared" si="104"/>
        <v/>
      </c>
      <c r="O867" s="32" t="str">
        <f>IF(AND(A867="",B867=""), "",IF(I867&gt;0, I867+LOOKUP(N867,'Adjustment Factors'!$B$7:$B$25,'Adjustment Factors'!$C$7:$C$25),IF(OR(C867="B", C867= "S"), 'Adjustment Factors'!$C$28,IF(C867="H", 'Adjustment Factors'!$C$29,"Sex Req'd"))))</f>
        <v/>
      </c>
      <c r="P867" s="31" t="str">
        <f t="shared" si="105"/>
        <v/>
      </c>
      <c r="Q867" s="32" t="str">
        <f>IF(OR(AND(A867="",B867=""),C867="",J867="" ), "",ROUND((((J867-(IF(I867&gt;0, I867,IF(OR(C867="B", C867= "S"), 'Adjustment Factors'!$C$28,IF(C867="H", 'Adjustment Factors'!$C$29,"Sex Req'd")))))/L867)*205)+IF(I867&gt;0, I867,IF(OR(C867="B", C867= "S"), 'Adjustment Factors'!$C$28,IF(C867="H", 'Adjustment Factors'!$C$29,"Sex Req'd")))+IF(OR(C867="B",C867="S"),LOOKUP(N867,'Adjustment Factors'!$B$7:$B$25,'Adjustment Factors'!$D$7:$D$25),IF(C867="H",LOOKUP(N867,'Adjustment Factors'!$B$7:$B$25,'Adjustment Factors'!$E$7:$E$25),"")),0))</f>
        <v/>
      </c>
      <c r="R867" s="31" t="str">
        <f t="shared" si="106"/>
        <v/>
      </c>
      <c r="S867" s="32" t="str">
        <f t="shared" si="108"/>
        <v/>
      </c>
      <c r="T867" s="31" t="str">
        <f t="shared" si="107"/>
        <v/>
      </c>
    </row>
    <row r="868" spans="1:20" x14ac:dyDescent="0.25">
      <c r="A868" s="27"/>
      <c r="B868" s="28"/>
      <c r="C868" s="28"/>
      <c r="D868" s="29"/>
      <c r="E868" s="30"/>
      <c r="F868" s="30"/>
      <c r="G868" s="29"/>
      <c r="H868" s="27"/>
      <c r="I868" s="27"/>
      <c r="J868" s="27"/>
      <c r="K868" s="27"/>
      <c r="L868" s="31" t="str">
        <f t="shared" si="102"/>
        <v/>
      </c>
      <c r="M868" s="31" t="str">
        <f t="shared" si="103"/>
        <v/>
      </c>
      <c r="N868" s="31" t="str">
        <f t="shared" si="104"/>
        <v/>
      </c>
      <c r="O868" s="32" t="str">
        <f>IF(AND(A868="",B868=""), "",IF(I868&gt;0, I868+LOOKUP(N868,'Adjustment Factors'!$B$7:$B$25,'Adjustment Factors'!$C$7:$C$25),IF(OR(C868="B", C868= "S"), 'Adjustment Factors'!$C$28,IF(C868="H", 'Adjustment Factors'!$C$29,"Sex Req'd"))))</f>
        <v/>
      </c>
      <c r="P868" s="31" t="str">
        <f t="shared" si="105"/>
        <v/>
      </c>
      <c r="Q868" s="32" t="str">
        <f>IF(OR(AND(A868="",B868=""),C868="",J868="" ), "",ROUND((((J868-(IF(I868&gt;0, I868,IF(OR(C868="B", C868= "S"), 'Adjustment Factors'!$C$28,IF(C868="H", 'Adjustment Factors'!$C$29,"Sex Req'd")))))/L868)*205)+IF(I868&gt;0, I868,IF(OR(C868="B", C868= "S"), 'Adjustment Factors'!$C$28,IF(C868="H", 'Adjustment Factors'!$C$29,"Sex Req'd")))+IF(OR(C868="B",C868="S"),LOOKUP(N868,'Adjustment Factors'!$B$7:$B$25,'Adjustment Factors'!$D$7:$D$25),IF(C868="H",LOOKUP(N868,'Adjustment Factors'!$B$7:$B$25,'Adjustment Factors'!$E$7:$E$25),"")),0))</f>
        <v/>
      </c>
      <c r="R868" s="31" t="str">
        <f t="shared" si="106"/>
        <v/>
      </c>
      <c r="S868" s="32" t="str">
        <f t="shared" si="108"/>
        <v/>
      </c>
      <c r="T868" s="31" t="str">
        <f t="shared" si="107"/>
        <v/>
      </c>
    </row>
    <row r="869" spans="1:20" x14ac:dyDescent="0.25">
      <c r="A869" s="27"/>
      <c r="B869" s="28"/>
      <c r="C869" s="28"/>
      <c r="D869" s="29"/>
      <c r="E869" s="30"/>
      <c r="F869" s="30"/>
      <c r="G869" s="29"/>
      <c r="H869" s="27"/>
      <c r="I869" s="27"/>
      <c r="J869" s="27"/>
      <c r="K869" s="27"/>
      <c r="L869" s="31" t="str">
        <f t="shared" si="102"/>
        <v/>
      </c>
      <c r="M869" s="31" t="str">
        <f t="shared" si="103"/>
        <v/>
      </c>
      <c r="N869" s="31" t="str">
        <f t="shared" si="104"/>
        <v/>
      </c>
      <c r="O869" s="32" t="str">
        <f>IF(AND(A869="",B869=""), "",IF(I869&gt;0, I869+LOOKUP(N869,'Adjustment Factors'!$B$7:$B$25,'Adjustment Factors'!$C$7:$C$25),IF(OR(C869="B", C869= "S"), 'Adjustment Factors'!$C$28,IF(C869="H", 'Adjustment Factors'!$C$29,"Sex Req'd"))))</f>
        <v/>
      </c>
      <c r="P869" s="31" t="str">
        <f t="shared" si="105"/>
        <v/>
      </c>
      <c r="Q869" s="32" t="str">
        <f>IF(OR(AND(A869="",B869=""),C869="",J869="" ), "",ROUND((((J869-(IF(I869&gt;0, I869,IF(OR(C869="B", C869= "S"), 'Adjustment Factors'!$C$28,IF(C869="H", 'Adjustment Factors'!$C$29,"Sex Req'd")))))/L869)*205)+IF(I869&gt;0, I869,IF(OR(C869="B", C869= "S"), 'Adjustment Factors'!$C$28,IF(C869="H", 'Adjustment Factors'!$C$29,"Sex Req'd")))+IF(OR(C869="B",C869="S"),LOOKUP(N869,'Adjustment Factors'!$B$7:$B$25,'Adjustment Factors'!$D$7:$D$25),IF(C869="H",LOOKUP(N869,'Adjustment Factors'!$B$7:$B$25,'Adjustment Factors'!$E$7:$E$25),"")),0))</f>
        <v/>
      </c>
      <c r="R869" s="31" t="str">
        <f t="shared" si="106"/>
        <v/>
      </c>
      <c r="S869" s="32" t="str">
        <f t="shared" si="108"/>
        <v/>
      </c>
      <c r="T869" s="31" t="str">
        <f t="shared" si="107"/>
        <v/>
      </c>
    </row>
    <row r="870" spans="1:20" x14ac:dyDescent="0.25">
      <c r="A870" s="27"/>
      <c r="B870" s="28"/>
      <c r="C870" s="28"/>
      <c r="D870" s="29"/>
      <c r="E870" s="30"/>
      <c r="F870" s="30"/>
      <c r="G870" s="29"/>
      <c r="H870" s="27"/>
      <c r="I870" s="27"/>
      <c r="J870" s="27"/>
      <c r="K870" s="27"/>
      <c r="L870" s="31" t="str">
        <f t="shared" si="102"/>
        <v/>
      </c>
      <c r="M870" s="31" t="str">
        <f t="shared" si="103"/>
        <v/>
      </c>
      <c r="N870" s="31" t="str">
        <f t="shared" si="104"/>
        <v/>
      </c>
      <c r="O870" s="32" t="str">
        <f>IF(AND(A870="",B870=""), "",IF(I870&gt;0, I870+LOOKUP(N870,'Adjustment Factors'!$B$7:$B$25,'Adjustment Factors'!$C$7:$C$25),IF(OR(C870="B", C870= "S"), 'Adjustment Factors'!$C$28,IF(C870="H", 'Adjustment Factors'!$C$29,"Sex Req'd"))))</f>
        <v/>
      </c>
      <c r="P870" s="31" t="str">
        <f t="shared" si="105"/>
        <v/>
      </c>
      <c r="Q870" s="32" t="str">
        <f>IF(OR(AND(A870="",B870=""),C870="",J870="" ), "",ROUND((((J870-(IF(I870&gt;0, I870,IF(OR(C870="B", C870= "S"), 'Adjustment Factors'!$C$28,IF(C870="H", 'Adjustment Factors'!$C$29,"Sex Req'd")))))/L870)*205)+IF(I870&gt;0, I870,IF(OR(C870="B", C870= "S"), 'Adjustment Factors'!$C$28,IF(C870="H", 'Adjustment Factors'!$C$29,"Sex Req'd")))+IF(OR(C870="B",C870="S"),LOOKUP(N870,'Adjustment Factors'!$B$7:$B$25,'Adjustment Factors'!$D$7:$D$25),IF(C870="H",LOOKUP(N870,'Adjustment Factors'!$B$7:$B$25,'Adjustment Factors'!$E$7:$E$25),"")),0))</f>
        <v/>
      </c>
      <c r="R870" s="31" t="str">
        <f t="shared" si="106"/>
        <v/>
      </c>
      <c r="S870" s="32" t="str">
        <f t="shared" si="108"/>
        <v/>
      </c>
      <c r="T870" s="31" t="str">
        <f t="shared" si="107"/>
        <v/>
      </c>
    </row>
    <row r="871" spans="1:20" x14ac:dyDescent="0.25">
      <c r="A871" s="27"/>
      <c r="B871" s="28"/>
      <c r="C871" s="28"/>
      <c r="D871" s="29"/>
      <c r="E871" s="30"/>
      <c r="F871" s="30"/>
      <c r="G871" s="29"/>
      <c r="H871" s="27"/>
      <c r="I871" s="27"/>
      <c r="J871" s="27"/>
      <c r="K871" s="27"/>
      <c r="L871" s="31" t="str">
        <f t="shared" si="102"/>
        <v/>
      </c>
      <c r="M871" s="31" t="str">
        <f t="shared" si="103"/>
        <v/>
      </c>
      <c r="N871" s="31" t="str">
        <f t="shared" si="104"/>
        <v/>
      </c>
      <c r="O871" s="32" t="str">
        <f>IF(AND(A871="",B871=""), "",IF(I871&gt;0, I871+LOOKUP(N871,'Adjustment Factors'!$B$7:$B$25,'Adjustment Factors'!$C$7:$C$25),IF(OR(C871="B", C871= "S"), 'Adjustment Factors'!$C$28,IF(C871="H", 'Adjustment Factors'!$C$29,"Sex Req'd"))))</f>
        <v/>
      </c>
      <c r="P871" s="31" t="str">
        <f t="shared" si="105"/>
        <v/>
      </c>
      <c r="Q871" s="32" t="str">
        <f>IF(OR(AND(A871="",B871=""),C871="",J871="" ), "",ROUND((((J871-(IF(I871&gt;0, I871,IF(OR(C871="B", C871= "S"), 'Adjustment Factors'!$C$28,IF(C871="H", 'Adjustment Factors'!$C$29,"Sex Req'd")))))/L871)*205)+IF(I871&gt;0, I871,IF(OR(C871="B", C871= "S"), 'Adjustment Factors'!$C$28,IF(C871="H", 'Adjustment Factors'!$C$29,"Sex Req'd")))+IF(OR(C871="B",C871="S"),LOOKUP(N871,'Adjustment Factors'!$B$7:$B$25,'Adjustment Factors'!$D$7:$D$25),IF(C871="H",LOOKUP(N871,'Adjustment Factors'!$B$7:$B$25,'Adjustment Factors'!$E$7:$E$25),"")),0))</f>
        <v/>
      </c>
      <c r="R871" s="31" t="str">
        <f t="shared" si="106"/>
        <v/>
      </c>
      <c r="S871" s="32" t="str">
        <f t="shared" si="108"/>
        <v/>
      </c>
      <c r="T871" s="31" t="str">
        <f t="shared" si="107"/>
        <v/>
      </c>
    </row>
    <row r="872" spans="1:20" x14ac:dyDescent="0.25">
      <c r="A872" s="27"/>
      <c r="B872" s="28"/>
      <c r="C872" s="28"/>
      <c r="D872" s="29"/>
      <c r="E872" s="30"/>
      <c r="F872" s="30"/>
      <c r="G872" s="29"/>
      <c r="H872" s="27"/>
      <c r="I872" s="27"/>
      <c r="J872" s="27"/>
      <c r="K872" s="27"/>
      <c r="L872" s="31" t="str">
        <f t="shared" si="102"/>
        <v/>
      </c>
      <c r="M872" s="31" t="str">
        <f t="shared" si="103"/>
        <v/>
      </c>
      <c r="N872" s="31" t="str">
        <f t="shared" si="104"/>
        <v/>
      </c>
      <c r="O872" s="32" t="str">
        <f>IF(AND(A872="",B872=""), "",IF(I872&gt;0, I872+LOOKUP(N872,'Adjustment Factors'!$B$7:$B$25,'Adjustment Factors'!$C$7:$C$25),IF(OR(C872="B", C872= "S"), 'Adjustment Factors'!$C$28,IF(C872="H", 'Adjustment Factors'!$C$29,"Sex Req'd"))))</f>
        <v/>
      </c>
      <c r="P872" s="31" t="str">
        <f t="shared" si="105"/>
        <v/>
      </c>
      <c r="Q872" s="32" t="str">
        <f>IF(OR(AND(A872="",B872=""),C872="",J872="" ), "",ROUND((((J872-(IF(I872&gt;0, I872,IF(OR(C872="B", C872= "S"), 'Adjustment Factors'!$C$28,IF(C872="H", 'Adjustment Factors'!$C$29,"Sex Req'd")))))/L872)*205)+IF(I872&gt;0, I872,IF(OR(C872="B", C872= "S"), 'Adjustment Factors'!$C$28,IF(C872="H", 'Adjustment Factors'!$C$29,"Sex Req'd")))+IF(OR(C872="B",C872="S"),LOOKUP(N872,'Adjustment Factors'!$B$7:$B$25,'Adjustment Factors'!$D$7:$D$25),IF(C872="H",LOOKUP(N872,'Adjustment Factors'!$B$7:$B$25,'Adjustment Factors'!$E$7:$E$25),"")),0))</f>
        <v/>
      </c>
      <c r="R872" s="31" t="str">
        <f t="shared" si="106"/>
        <v/>
      </c>
      <c r="S872" s="32" t="str">
        <f t="shared" si="108"/>
        <v/>
      </c>
      <c r="T872" s="31" t="str">
        <f t="shared" si="107"/>
        <v/>
      </c>
    </row>
    <row r="873" spans="1:20" x14ac:dyDescent="0.25">
      <c r="A873" s="27"/>
      <c r="B873" s="28"/>
      <c r="C873" s="28"/>
      <c r="D873" s="29"/>
      <c r="E873" s="30"/>
      <c r="F873" s="30"/>
      <c r="G873" s="29"/>
      <c r="H873" s="27"/>
      <c r="I873" s="27"/>
      <c r="J873" s="27"/>
      <c r="K873" s="27"/>
      <c r="L873" s="31" t="str">
        <f t="shared" si="102"/>
        <v/>
      </c>
      <c r="M873" s="31" t="str">
        <f t="shared" si="103"/>
        <v/>
      </c>
      <c r="N873" s="31" t="str">
        <f t="shared" si="104"/>
        <v/>
      </c>
      <c r="O873" s="32" t="str">
        <f>IF(AND(A873="",B873=""), "",IF(I873&gt;0, I873+LOOKUP(N873,'Adjustment Factors'!$B$7:$B$25,'Adjustment Factors'!$C$7:$C$25),IF(OR(C873="B", C873= "S"), 'Adjustment Factors'!$C$28,IF(C873="H", 'Adjustment Factors'!$C$29,"Sex Req'd"))))</f>
        <v/>
      </c>
      <c r="P873" s="31" t="str">
        <f t="shared" si="105"/>
        <v/>
      </c>
      <c r="Q873" s="32" t="str">
        <f>IF(OR(AND(A873="",B873=""),C873="",J873="" ), "",ROUND((((J873-(IF(I873&gt;0, I873,IF(OR(C873="B", C873= "S"), 'Adjustment Factors'!$C$28,IF(C873="H", 'Adjustment Factors'!$C$29,"Sex Req'd")))))/L873)*205)+IF(I873&gt;0, I873,IF(OR(C873="B", C873= "S"), 'Adjustment Factors'!$C$28,IF(C873="H", 'Adjustment Factors'!$C$29,"Sex Req'd")))+IF(OR(C873="B",C873="S"),LOOKUP(N873,'Adjustment Factors'!$B$7:$B$25,'Adjustment Factors'!$D$7:$D$25),IF(C873="H",LOOKUP(N873,'Adjustment Factors'!$B$7:$B$25,'Adjustment Factors'!$E$7:$E$25),"")),0))</f>
        <v/>
      </c>
      <c r="R873" s="31" t="str">
        <f t="shared" si="106"/>
        <v/>
      </c>
      <c r="S873" s="32" t="str">
        <f t="shared" si="108"/>
        <v/>
      </c>
      <c r="T873" s="31" t="str">
        <f t="shared" si="107"/>
        <v/>
      </c>
    </row>
    <row r="874" spans="1:20" x14ac:dyDescent="0.25">
      <c r="A874" s="27"/>
      <c r="B874" s="28"/>
      <c r="C874" s="28"/>
      <c r="D874" s="29"/>
      <c r="E874" s="30"/>
      <c r="F874" s="30"/>
      <c r="G874" s="29"/>
      <c r="H874" s="27"/>
      <c r="I874" s="27"/>
      <c r="J874" s="27"/>
      <c r="K874" s="27"/>
      <c r="L874" s="31" t="str">
        <f t="shared" si="102"/>
        <v/>
      </c>
      <c r="M874" s="31" t="str">
        <f t="shared" si="103"/>
        <v/>
      </c>
      <c r="N874" s="31" t="str">
        <f t="shared" si="104"/>
        <v/>
      </c>
      <c r="O874" s="32" t="str">
        <f>IF(AND(A874="",B874=""), "",IF(I874&gt;0, I874+LOOKUP(N874,'Adjustment Factors'!$B$7:$B$25,'Adjustment Factors'!$C$7:$C$25),IF(OR(C874="B", C874= "S"), 'Adjustment Factors'!$C$28,IF(C874="H", 'Adjustment Factors'!$C$29,"Sex Req'd"))))</f>
        <v/>
      </c>
      <c r="P874" s="31" t="str">
        <f t="shared" si="105"/>
        <v/>
      </c>
      <c r="Q874" s="32" t="str">
        <f>IF(OR(AND(A874="",B874=""),C874="",J874="" ), "",ROUND((((J874-(IF(I874&gt;0, I874,IF(OR(C874="B", C874= "S"), 'Adjustment Factors'!$C$28,IF(C874="H", 'Adjustment Factors'!$C$29,"Sex Req'd")))))/L874)*205)+IF(I874&gt;0, I874,IF(OR(C874="B", C874= "S"), 'Adjustment Factors'!$C$28,IF(C874="H", 'Adjustment Factors'!$C$29,"Sex Req'd")))+IF(OR(C874="B",C874="S"),LOOKUP(N874,'Adjustment Factors'!$B$7:$B$25,'Adjustment Factors'!$D$7:$D$25),IF(C874="H",LOOKUP(N874,'Adjustment Factors'!$B$7:$B$25,'Adjustment Factors'!$E$7:$E$25),"")),0))</f>
        <v/>
      </c>
      <c r="R874" s="31" t="str">
        <f t="shared" si="106"/>
        <v/>
      </c>
      <c r="S874" s="32" t="str">
        <f t="shared" si="108"/>
        <v/>
      </c>
      <c r="T874" s="31" t="str">
        <f t="shared" si="107"/>
        <v/>
      </c>
    </row>
    <row r="875" spans="1:20" x14ac:dyDescent="0.25">
      <c r="A875" s="27"/>
      <c r="B875" s="28"/>
      <c r="C875" s="28"/>
      <c r="D875" s="29"/>
      <c r="E875" s="30"/>
      <c r="F875" s="30"/>
      <c r="G875" s="29"/>
      <c r="H875" s="27"/>
      <c r="I875" s="27"/>
      <c r="J875" s="27"/>
      <c r="K875" s="27"/>
      <c r="L875" s="31" t="str">
        <f t="shared" si="102"/>
        <v/>
      </c>
      <c r="M875" s="31" t="str">
        <f t="shared" si="103"/>
        <v/>
      </c>
      <c r="N875" s="31" t="str">
        <f t="shared" si="104"/>
        <v/>
      </c>
      <c r="O875" s="32" t="str">
        <f>IF(AND(A875="",B875=""), "",IF(I875&gt;0, I875+LOOKUP(N875,'Adjustment Factors'!$B$7:$B$25,'Adjustment Factors'!$C$7:$C$25),IF(OR(C875="B", C875= "S"), 'Adjustment Factors'!$C$28,IF(C875="H", 'Adjustment Factors'!$C$29,"Sex Req'd"))))</f>
        <v/>
      </c>
      <c r="P875" s="31" t="str">
        <f t="shared" si="105"/>
        <v/>
      </c>
      <c r="Q875" s="32" t="str">
        <f>IF(OR(AND(A875="",B875=""),C875="",J875="" ), "",ROUND((((J875-(IF(I875&gt;0, I875,IF(OR(C875="B", C875= "S"), 'Adjustment Factors'!$C$28,IF(C875="H", 'Adjustment Factors'!$C$29,"Sex Req'd")))))/L875)*205)+IF(I875&gt;0, I875,IF(OR(C875="B", C875= "S"), 'Adjustment Factors'!$C$28,IF(C875="H", 'Adjustment Factors'!$C$29,"Sex Req'd")))+IF(OR(C875="B",C875="S"),LOOKUP(N875,'Adjustment Factors'!$B$7:$B$25,'Adjustment Factors'!$D$7:$D$25),IF(C875="H",LOOKUP(N875,'Adjustment Factors'!$B$7:$B$25,'Adjustment Factors'!$E$7:$E$25),"")),0))</f>
        <v/>
      </c>
      <c r="R875" s="31" t="str">
        <f t="shared" si="106"/>
        <v/>
      </c>
      <c r="S875" s="32" t="str">
        <f t="shared" si="108"/>
        <v/>
      </c>
      <c r="T875" s="31" t="str">
        <f t="shared" si="107"/>
        <v/>
      </c>
    </row>
    <row r="876" spans="1:20" x14ac:dyDescent="0.25">
      <c r="A876" s="27"/>
      <c r="B876" s="28"/>
      <c r="C876" s="28"/>
      <c r="D876" s="29"/>
      <c r="E876" s="30"/>
      <c r="F876" s="30"/>
      <c r="G876" s="29"/>
      <c r="H876" s="27"/>
      <c r="I876" s="27"/>
      <c r="J876" s="27"/>
      <c r="K876" s="27"/>
      <c r="L876" s="31" t="str">
        <f t="shared" si="102"/>
        <v/>
      </c>
      <c r="M876" s="31" t="str">
        <f t="shared" si="103"/>
        <v/>
      </c>
      <c r="N876" s="31" t="str">
        <f t="shared" si="104"/>
        <v/>
      </c>
      <c r="O876" s="32" t="str">
        <f>IF(AND(A876="",B876=""), "",IF(I876&gt;0, I876+LOOKUP(N876,'Adjustment Factors'!$B$7:$B$25,'Adjustment Factors'!$C$7:$C$25),IF(OR(C876="B", C876= "S"), 'Adjustment Factors'!$C$28,IF(C876="H", 'Adjustment Factors'!$C$29,"Sex Req'd"))))</f>
        <v/>
      </c>
      <c r="P876" s="31" t="str">
        <f t="shared" si="105"/>
        <v/>
      </c>
      <c r="Q876" s="32" t="str">
        <f>IF(OR(AND(A876="",B876=""),C876="",J876="" ), "",ROUND((((J876-(IF(I876&gt;0, I876,IF(OR(C876="B", C876= "S"), 'Adjustment Factors'!$C$28,IF(C876="H", 'Adjustment Factors'!$C$29,"Sex Req'd")))))/L876)*205)+IF(I876&gt;0, I876,IF(OR(C876="B", C876= "S"), 'Adjustment Factors'!$C$28,IF(C876="H", 'Adjustment Factors'!$C$29,"Sex Req'd")))+IF(OR(C876="B",C876="S"),LOOKUP(N876,'Adjustment Factors'!$B$7:$B$25,'Adjustment Factors'!$D$7:$D$25),IF(C876="H",LOOKUP(N876,'Adjustment Factors'!$B$7:$B$25,'Adjustment Factors'!$E$7:$E$25),"")),0))</f>
        <v/>
      </c>
      <c r="R876" s="31" t="str">
        <f t="shared" si="106"/>
        <v/>
      </c>
      <c r="S876" s="32" t="str">
        <f t="shared" si="108"/>
        <v/>
      </c>
      <c r="T876" s="31" t="str">
        <f t="shared" si="107"/>
        <v/>
      </c>
    </row>
    <row r="877" spans="1:20" x14ac:dyDescent="0.25">
      <c r="A877" s="27"/>
      <c r="B877" s="28"/>
      <c r="C877" s="28"/>
      <c r="D877" s="29"/>
      <c r="E877" s="30"/>
      <c r="F877" s="30"/>
      <c r="G877" s="29"/>
      <c r="H877" s="27"/>
      <c r="I877" s="27"/>
      <c r="J877" s="27"/>
      <c r="K877" s="27"/>
      <c r="L877" s="31" t="str">
        <f t="shared" si="102"/>
        <v/>
      </c>
      <c r="M877" s="31" t="str">
        <f t="shared" si="103"/>
        <v/>
      </c>
      <c r="N877" s="31" t="str">
        <f t="shared" si="104"/>
        <v/>
      </c>
      <c r="O877" s="32" t="str">
        <f>IF(AND(A877="",B877=""), "",IF(I877&gt;0, I877+LOOKUP(N877,'Adjustment Factors'!$B$7:$B$25,'Adjustment Factors'!$C$7:$C$25),IF(OR(C877="B", C877= "S"), 'Adjustment Factors'!$C$28,IF(C877="H", 'Adjustment Factors'!$C$29,"Sex Req'd"))))</f>
        <v/>
      </c>
      <c r="P877" s="31" t="str">
        <f t="shared" si="105"/>
        <v/>
      </c>
      <c r="Q877" s="32" t="str">
        <f>IF(OR(AND(A877="",B877=""),C877="",J877="" ), "",ROUND((((J877-(IF(I877&gt;0, I877,IF(OR(C877="B", C877= "S"), 'Adjustment Factors'!$C$28,IF(C877="H", 'Adjustment Factors'!$C$29,"Sex Req'd")))))/L877)*205)+IF(I877&gt;0, I877,IF(OR(C877="B", C877= "S"), 'Adjustment Factors'!$C$28,IF(C877="H", 'Adjustment Factors'!$C$29,"Sex Req'd")))+IF(OR(C877="B",C877="S"),LOOKUP(N877,'Adjustment Factors'!$B$7:$B$25,'Adjustment Factors'!$D$7:$D$25),IF(C877="H",LOOKUP(N877,'Adjustment Factors'!$B$7:$B$25,'Adjustment Factors'!$E$7:$E$25),"")),0))</f>
        <v/>
      </c>
      <c r="R877" s="31" t="str">
        <f t="shared" si="106"/>
        <v/>
      </c>
      <c r="S877" s="32" t="str">
        <f t="shared" si="108"/>
        <v/>
      </c>
      <c r="T877" s="31" t="str">
        <f t="shared" si="107"/>
        <v/>
      </c>
    </row>
    <row r="878" spans="1:20" x14ac:dyDescent="0.25">
      <c r="A878" s="27"/>
      <c r="B878" s="28"/>
      <c r="C878" s="28"/>
      <c r="D878" s="29"/>
      <c r="E878" s="30"/>
      <c r="F878" s="30"/>
      <c r="G878" s="29"/>
      <c r="H878" s="27"/>
      <c r="I878" s="27"/>
      <c r="J878" s="27"/>
      <c r="K878" s="27"/>
      <c r="L878" s="31" t="str">
        <f t="shared" si="102"/>
        <v/>
      </c>
      <c r="M878" s="31" t="str">
        <f t="shared" si="103"/>
        <v/>
      </c>
      <c r="N878" s="31" t="str">
        <f t="shared" si="104"/>
        <v/>
      </c>
      <c r="O878" s="32" t="str">
        <f>IF(AND(A878="",B878=""), "",IF(I878&gt;0, I878+LOOKUP(N878,'Adjustment Factors'!$B$7:$B$25,'Adjustment Factors'!$C$7:$C$25),IF(OR(C878="B", C878= "S"), 'Adjustment Factors'!$C$28,IF(C878="H", 'Adjustment Factors'!$C$29,"Sex Req'd"))))</f>
        <v/>
      </c>
      <c r="P878" s="31" t="str">
        <f t="shared" si="105"/>
        <v/>
      </c>
      <c r="Q878" s="32" t="str">
        <f>IF(OR(AND(A878="",B878=""),C878="",J878="" ), "",ROUND((((J878-(IF(I878&gt;0, I878,IF(OR(C878="B", C878= "S"), 'Adjustment Factors'!$C$28,IF(C878="H", 'Adjustment Factors'!$C$29,"Sex Req'd")))))/L878)*205)+IF(I878&gt;0, I878,IF(OR(C878="B", C878= "S"), 'Adjustment Factors'!$C$28,IF(C878="H", 'Adjustment Factors'!$C$29,"Sex Req'd")))+IF(OR(C878="B",C878="S"),LOOKUP(N878,'Adjustment Factors'!$B$7:$B$25,'Adjustment Factors'!$D$7:$D$25),IF(C878="H",LOOKUP(N878,'Adjustment Factors'!$B$7:$B$25,'Adjustment Factors'!$E$7:$E$25),"")),0))</f>
        <v/>
      </c>
      <c r="R878" s="31" t="str">
        <f t="shared" si="106"/>
        <v/>
      </c>
      <c r="S878" s="32" t="str">
        <f t="shared" si="108"/>
        <v/>
      </c>
      <c r="T878" s="31" t="str">
        <f t="shared" si="107"/>
        <v/>
      </c>
    </row>
    <row r="879" spans="1:20" x14ac:dyDescent="0.25">
      <c r="A879" s="27"/>
      <c r="B879" s="28"/>
      <c r="C879" s="28"/>
      <c r="D879" s="29"/>
      <c r="E879" s="30"/>
      <c r="F879" s="30"/>
      <c r="G879" s="29"/>
      <c r="H879" s="27"/>
      <c r="I879" s="27"/>
      <c r="J879" s="27"/>
      <c r="K879" s="27"/>
      <c r="L879" s="31" t="str">
        <f t="shared" si="102"/>
        <v/>
      </c>
      <c r="M879" s="31" t="str">
        <f t="shared" si="103"/>
        <v/>
      </c>
      <c r="N879" s="31" t="str">
        <f t="shared" si="104"/>
        <v/>
      </c>
      <c r="O879" s="32" t="str">
        <f>IF(AND(A879="",B879=""), "",IF(I879&gt;0, I879+LOOKUP(N879,'Adjustment Factors'!$B$7:$B$25,'Adjustment Factors'!$C$7:$C$25),IF(OR(C879="B", C879= "S"), 'Adjustment Factors'!$C$28,IF(C879="H", 'Adjustment Factors'!$C$29,"Sex Req'd"))))</f>
        <v/>
      </c>
      <c r="P879" s="31" t="str">
        <f t="shared" si="105"/>
        <v/>
      </c>
      <c r="Q879" s="32" t="str">
        <f>IF(OR(AND(A879="",B879=""),C879="",J879="" ), "",ROUND((((J879-(IF(I879&gt;0, I879,IF(OR(C879="B", C879= "S"), 'Adjustment Factors'!$C$28,IF(C879="H", 'Adjustment Factors'!$C$29,"Sex Req'd")))))/L879)*205)+IF(I879&gt;0, I879,IF(OR(C879="B", C879= "S"), 'Adjustment Factors'!$C$28,IF(C879="H", 'Adjustment Factors'!$C$29,"Sex Req'd")))+IF(OR(C879="B",C879="S"),LOOKUP(N879,'Adjustment Factors'!$B$7:$B$25,'Adjustment Factors'!$D$7:$D$25),IF(C879="H",LOOKUP(N879,'Adjustment Factors'!$B$7:$B$25,'Adjustment Factors'!$E$7:$E$25),"")),0))</f>
        <v/>
      </c>
      <c r="R879" s="31" t="str">
        <f t="shared" si="106"/>
        <v/>
      </c>
      <c r="S879" s="32" t="str">
        <f t="shared" si="108"/>
        <v/>
      </c>
      <c r="T879" s="31" t="str">
        <f t="shared" si="107"/>
        <v/>
      </c>
    </row>
    <row r="880" spans="1:20" x14ac:dyDescent="0.25">
      <c r="A880" s="27"/>
      <c r="B880" s="28"/>
      <c r="C880" s="28"/>
      <c r="D880" s="29"/>
      <c r="E880" s="30"/>
      <c r="F880" s="30"/>
      <c r="G880" s="29"/>
      <c r="H880" s="27"/>
      <c r="I880" s="27"/>
      <c r="J880" s="27"/>
      <c r="K880" s="27"/>
      <c r="L880" s="31" t="str">
        <f t="shared" si="102"/>
        <v/>
      </c>
      <c r="M880" s="31" t="str">
        <f t="shared" si="103"/>
        <v/>
      </c>
      <c r="N880" s="31" t="str">
        <f t="shared" si="104"/>
        <v/>
      </c>
      <c r="O880" s="32" t="str">
        <f>IF(AND(A880="",B880=""), "",IF(I880&gt;0, I880+LOOKUP(N880,'Adjustment Factors'!$B$7:$B$25,'Adjustment Factors'!$C$7:$C$25),IF(OR(C880="B", C880= "S"), 'Adjustment Factors'!$C$28,IF(C880="H", 'Adjustment Factors'!$C$29,"Sex Req'd"))))</f>
        <v/>
      </c>
      <c r="P880" s="31" t="str">
        <f t="shared" si="105"/>
        <v/>
      </c>
      <c r="Q880" s="32" t="str">
        <f>IF(OR(AND(A880="",B880=""),C880="",J880="" ), "",ROUND((((J880-(IF(I880&gt;0, I880,IF(OR(C880="B", C880= "S"), 'Adjustment Factors'!$C$28,IF(C880="H", 'Adjustment Factors'!$C$29,"Sex Req'd")))))/L880)*205)+IF(I880&gt;0, I880,IF(OR(C880="B", C880= "S"), 'Adjustment Factors'!$C$28,IF(C880="H", 'Adjustment Factors'!$C$29,"Sex Req'd")))+IF(OR(C880="B",C880="S"),LOOKUP(N880,'Adjustment Factors'!$B$7:$B$25,'Adjustment Factors'!$D$7:$D$25),IF(C880="H",LOOKUP(N880,'Adjustment Factors'!$B$7:$B$25,'Adjustment Factors'!$E$7:$E$25),"")),0))</f>
        <v/>
      </c>
      <c r="R880" s="31" t="str">
        <f t="shared" si="106"/>
        <v/>
      </c>
      <c r="S880" s="32" t="str">
        <f t="shared" si="108"/>
        <v/>
      </c>
      <c r="T880" s="31" t="str">
        <f t="shared" si="107"/>
        <v/>
      </c>
    </row>
    <row r="881" spans="1:20" x14ac:dyDescent="0.25">
      <c r="A881" s="27"/>
      <c r="B881" s="28"/>
      <c r="C881" s="28"/>
      <c r="D881" s="29"/>
      <c r="E881" s="30"/>
      <c r="F881" s="30"/>
      <c r="G881" s="29"/>
      <c r="H881" s="27"/>
      <c r="I881" s="27"/>
      <c r="J881" s="27"/>
      <c r="K881" s="27"/>
      <c r="L881" s="31" t="str">
        <f t="shared" si="102"/>
        <v/>
      </c>
      <c r="M881" s="31" t="str">
        <f t="shared" si="103"/>
        <v/>
      </c>
      <c r="N881" s="31" t="str">
        <f t="shared" si="104"/>
        <v/>
      </c>
      <c r="O881" s="32" t="str">
        <f>IF(AND(A881="",B881=""), "",IF(I881&gt;0, I881+LOOKUP(N881,'Adjustment Factors'!$B$7:$B$25,'Adjustment Factors'!$C$7:$C$25),IF(OR(C881="B", C881= "S"), 'Adjustment Factors'!$C$28,IF(C881="H", 'Adjustment Factors'!$C$29,"Sex Req'd"))))</f>
        <v/>
      </c>
      <c r="P881" s="31" t="str">
        <f t="shared" si="105"/>
        <v/>
      </c>
      <c r="Q881" s="32" t="str">
        <f>IF(OR(AND(A881="",B881=""),C881="",J881="" ), "",ROUND((((J881-(IF(I881&gt;0, I881,IF(OR(C881="B", C881= "S"), 'Adjustment Factors'!$C$28,IF(C881="H", 'Adjustment Factors'!$C$29,"Sex Req'd")))))/L881)*205)+IF(I881&gt;0, I881,IF(OR(C881="B", C881= "S"), 'Adjustment Factors'!$C$28,IF(C881="H", 'Adjustment Factors'!$C$29,"Sex Req'd")))+IF(OR(C881="B",C881="S"),LOOKUP(N881,'Adjustment Factors'!$B$7:$B$25,'Adjustment Factors'!$D$7:$D$25),IF(C881="H",LOOKUP(N881,'Adjustment Factors'!$B$7:$B$25,'Adjustment Factors'!$E$7:$E$25),"")),0))</f>
        <v/>
      </c>
      <c r="R881" s="31" t="str">
        <f t="shared" si="106"/>
        <v/>
      </c>
      <c r="S881" s="32" t="str">
        <f t="shared" si="108"/>
        <v/>
      </c>
      <c r="T881" s="31" t="str">
        <f t="shared" si="107"/>
        <v/>
      </c>
    </row>
    <row r="882" spans="1:20" x14ac:dyDescent="0.25">
      <c r="A882" s="27"/>
      <c r="B882" s="28"/>
      <c r="C882" s="28"/>
      <c r="D882" s="29"/>
      <c r="E882" s="30"/>
      <c r="F882" s="30"/>
      <c r="G882" s="29"/>
      <c r="H882" s="27"/>
      <c r="I882" s="27"/>
      <c r="J882" s="27"/>
      <c r="K882" s="27"/>
      <c r="L882" s="31" t="str">
        <f t="shared" si="102"/>
        <v/>
      </c>
      <c r="M882" s="31" t="str">
        <f t="shared" si="103"/>
        <v/>
      </c>
      <c r="N882" s="31" t="str">
        <f t="shared" si="104"/>
        <v/>
      </c>
      <c r="O882" s="32" t="str">
        <f>IF(AND(A882="",B882=""), "",IF(I882&gt;0, I882+LOOKUP(N882,'Adjustment Factors'!$B$7:$B$25,'Adjustment Factors'!$C$7:$C$25),IF(OR(C882="B", C882= "S"), 'Adjustment Factors'!$C$28,IF(C882="H", 'Adjustment Factors'!$C$29,"Sex Req'd"))))</f>
        <v/>
      </c>
      <c r="P882" s="31" t="str">
        <f t="shared" si="105"/>
        <v/>
      </c>
      <c r="Q882" s="32" t="str">
        <f>IF(OR(AND(A882="",B882=""),C882="",J882="" ), "",ROUND((((J882-(IF(I882&gt;0, I882,IF(OR(C882="B", C882= "S"), 'Adjustment Factors'!$C$28,IF(C882="H", 'Adjustment Factors'!$C$29,"Sex Req'd")))))/L882)*205)+IF(I882&gt;0, I882,IF(OR(C882="B", C882= "S"), 'Adjustment Factors'!$C$28,IF(C882="H", 'Adjustment Factors'!$C$29,"Sex Req'd")))+IF(OR(C882="B",C882="S"),LOOKUP(N882,'Adjustment Factors'!$B$7:$B$25,'Adjustment Factors'!$D$7:$D$25),IF(C882="H",LOOKUP(N882,'Adjustment Factors'!$B$7:$B$25,'Adjustment Factors'!$E$7:$E$25),"")),0))</f>
        <v/>
      </c>
      <c r="R882" s="31" t="str">
        <f t="shared" si="106"/>
        <v/>
      </c>
      <c r="S882" s="32" t="str">
        <f t="shared" si="108"/>
        <v/>
      </c>
      <c r="T882" s="31" t="str">
        <f t="shared" si="107"/>
        <v/>
      </c>
    </row>
    <row r="883" spans="1:20" x14ac:dyDescent="0.25">
      <c r="A883" s="27"/>
      <c r="B883" s="28"/>
      <c r="C883" s="28"/>
      <c r="D883" s="29"/>
      <c r="E883" s="30"/>
      <c r="F883" s="30"/>
      <c r="G883" s="29"/>
      <c r="H883" s="27"/>
      <c r="I883" s="27"/>
      <c r="J883" s="27"/>
      <c r="K883" s="27"/>
      <c r="L883" s="31" t="str">
        <f t="shared" si="102"/>
        <v/>
      </c>
      <c r="M883" s="31" t="str">
        <f t="shared" si="103"/>
        <v/>
      </c>
      <c r="N883" s="31" t="str">
        <f t="shared" si="104"/>
        <v/>
      </c>
      <c r="O883" s="32" t="str">
        <f>IF(AND(A883="",B883=""), "",IF(I883&gt;0, I883+LOOKUP(N883,'Adjustment Factors'!$B$7:$B$25,'Adjustment Factors'!$C$7:$C$25),IF(OR(C883="B", C883= "S"), 'Adjustment Factors'!$C$28,IF(C883="H", 'Adjustment Factors'!$C$29,"Sex Req'd"))))</f>
        <v/>
      </c>
      <c r="P883" s="31" t="str">
        <f t="shared" si="105"/>
        <v/>
      </c>
      <c r="Q883" s="32" t="str">
        <f>IF(OR(AND(A883="",B883=""),C883="",J883="" ), "",ROUND((((J883-(IF(I883&gt;0, I883,IF(OR(C883="B", C883= "S"), 'Adjustment Factors'!$C$28,IF(C883="H", 'Adjustment Factors'!$C$29,"Sex Req'd")))))/L883)*205)+IF(I883&gt;0, I883,IF(OR(C883="B", C883= "S"), 'Adjustment Factors'!$C$28,IF(C883="H", 'Adjustment Factors'!$C$29,"Sex Req'd")))+IF(OR(C883="B",C883="S"),LOOKUP(N883,'Adjustment Factors'!$B$7:$B$25,'Adjustment Factors'!$D$7:$D$25),IF(C883="H",LOOKUP(N883,'Adjustment Factors'!$B$7:$B$25,'Adjustment Factors'!$E$7:$E$25),"")),0))</f>
        <v/>
      </c>
      <c r="R883" s="31" t="str">
        <f t="shared" si="106"/>
        <v/>
      </c>
      <c r="S883" s="32" t="str">
        <f t="shared" si="108"/>
        <v/>
      </c>
      <c r="T883" s="31" t="str">
        <f t="shared" si="107"/>
        <v/>
      </c>
    </row>
    <row r="884" spans="1:20" x14ac:dyDescent="0.25">
      <c r="A884" s="27"/>
      <c r="B884" s="28"/>
      <c r="C884" s="28"/>
      <c r="D884" s="29"/>
      <c r="E884" s="30"/>
      <c r="F884" s="30"/>
      <c r="G884" s="29"/>
      <c r="H884" s="27"/>
      <c r="I884" s="27"/>
      <c r="J884" s="27"/>
      <c r="K884" s="27"/>
      <c r="L884" s="31" t="str">
        <f t="shared" si="102"/>
        <v/>
      </c>
      <c r="M884" s="31" t="str">
        <f t="shared" si="103"/>
        <v/>
      </c>
      <c r="N884" s="31" t="str">
        <f t="shared" si="104"/>
        <v/>
      </c>
      <c r="O884" s="32" t="str">
        <f>IF(AND(A884="",B884=""), "",IF(I884&gt;0, I884+LOOKUP(N884,'Adjustment Factors'!$B$7:$B$25,'Adjustment Factors'!$C$7:$C$25),IF(OR(C884="B", C884= "S"), 'Adjustment Factors'!$C$28,IF(C884="H", 'Adjustment Factors'!$C$29,"Sex Req'd"))))</f>
        <v/>
      </c>
      <c r="P884" s="31" t="str">
        <f t="shared" si="105"/>
        <v/>
      </c>
      <c r="Q884" s="32" t="str">
        <f>IF(OR(AND(A884="",B884=""),C884="",J884="" ), "",ROUND((((J884-(IF(I884&gt;0, I884,IF(OR(C884="B", C884= "S"), 'Adjustment Factors'!$C$28,IF(C884="H", 'Adjustment Factors'!$C$29,"Sex Req'd")))))/L884)*205)+IF(I884&gt;0, I884,IF(OR(C884="B", C884= "S"), 'Adjustment Factors'!$C$28,IF(C884="H", 'Adjustment Factors'!$C$29,"Sex Req'd")))+IF(OR(C884="B",C884="S"),LOOKUP(N884,'Adjustment Factors'!$B$7:$B$25,'Adjustment Factors'!$D$7:$D$25),IF(C884="H",LOOKUP(N884,'Adjustment Factors'!$B$7:$B$25,'Adjustment Factors'!$E$7:$E$25),"")),0))</f>
        <v/>
      </c>
      <c r="R884" s="31" t="str">
        <f t="shared" si="106"/>
        <v/>
      </c>
      <c r="S884" s="32" t="str">
        <f t="shared" si="108"/>
        <v/>
      </c>
      <c r="T884" s="31" t="str">
        <f t="shared" si="107"/>
        <v/>
      </c>
    </row>
    <row r="885" spans="1:20" x14ac:dyDescent="0.25">
      <c r="A885" s="27"/>
      <c r="B885" s="28"/>
      <c r="C885" s="28"/>
      <c r="D885" s="29"/>
      <c r="E885" s="30"/>
      <c r="F885" s="30"/>
      <c r="G885" s="29"/>
      <c r="H885" s="27"/>
      <c r="I885" s="27"/>
      <c r="J885" s="27"/>
      <c r="K885" s="27"/>
      <c r="L885" s="31" t="str">
        <f t="shared" si="102"/>
        <v/>
      </c>
      <c r="M885" s="31" t="str">
        <f t="shared" si="103"/>
        <v/>
      </c>
      <c r="N885" s="31" t="str">
        <f t="shared" si="104"/>
        <v/>
      </c>
      <c r="O885" s="32" t="str">
        <f>IF(AND(A885="",B885=""), "",IF(I885&gt;0, I885+LOOKUP(N885,'Adjustment Factors'!$B$7:$B$25,'Adjustment Factors'!$C$7:$C$25),IF(OR(C885="B", C885= "S"), 'Adjustment Factors'!$C$28,IF(C885="H", 'Adjustment Factors'!$C$29,"Sex Req'd"))))</f>
        <v/>
      </c>
      <c r="P885" s="31" t="str">
        <f t="shared" si="105"/>
        <v/>
      </c>
      <c r="Q885" s="32" t="str">
        <f>IF(OR(AND(A885="",B885=""),C885="",J885="" ), "",ROUND((((J885-(IF(I885&gt;0, I885,IF(OR(C885="B", C885= "S"), 'Adjustment Factors'!$C$28,IF(C885="H", 'Adjustment Factors'!$C$29,"Sex Req'd")))))/L885)*205)+IF(I885&gt;0, I885,IF(OR(C885="B", C885= "S"), 'Adjustment Factors'!$C$28,IF(C885="H", 'Adjustment Factors'!$C$29,"Sex Req'd")))+IF(OR(C885="B",C885="S"),LOOKUP(N885,'Adjustment Factors'!$B$7:$B$25,'Adjustment Factors'!$D$7:$D$25),IF(C885="H",LOOKUP(N885,'Adjustment Factors'!$B$7:$B$25,'Adjustment Factors'!$E$7:$E$25),"")),0))</f>
        <v/>
      </c>
      <c r="R885" s="31" t="str">
        <f t="shared" si="106"/>
        <v/>
      </c>
      <c r="S885" s="32" t="str">
        <f t="shared" si="108"/>
        <v/>
      </c>
      <c r="T885" s="31" t="str">
        <f t="shared" si="107"/>
        <v/>
      </c>
    </row>
    <row r="886" spans="1:20" x14ac:dyDescent="0.25">
      <c r="A886" s="27"/>
      <c r="B886" s="28"/>
      <c r="C886" s="28"/>
      <c r="D886" s="29"/>
      <c r="E886" s="30"/>
      <c r="F886" s="30"/>
      <c r="G886" s="29"/>
      <c r="H886" s="27"/>
      <c r="I886" s="27"/>
      <c r="J886" s="27"/>
      <c r="K886" s="27"/>
      <c r="L886" s="31" t="str">
        <f t="shared" si="102"/>
        <v/>
      </c>
      <c r="M886" s="31" t="str">
        <f t="shared" si="103"/>
        <v/>
      </c>
      <c r="N886" s="31" t="str">
        <f t="shared" si="104"/>
        <v/>
      </c>
      <c r="O886" s="32" t="str">
        <f>IF(AND(A886="",B886=""), "",IF(I886&gt;0, I886+LOOKUP(N886,'Adjustment Factors'!$B$7:$B$25,'Adjustment Factors'!$C$7:$C$25),IF(OR(C886="B", C886= "S"), 'Adjustment Factors'!$C$28,IF(C886="H", 'Adjustment Factors'!$C$29,"Sex Req'd"))))</f>
        <v/>
      </c>
      <c r="P886" s="31" t="str">
        <f t="shared" si="105"/>
        <v/>
      </c>
      <c r="Q886" s="32" t="str">
        <f>IF(OR(AND(A886="",B886=""),C886="",J886="" ), "",ROUND((((J886-(IF(I886&gt;0, I886,IF(OR(C886="B", C886= "S"), 'Adjustment Factors'!$C$28,IF(C886="H", 'Adjustment Factors'!$C$29,"Sex Req'd")))))/L886)*205)+IF(I886&gt;0, I886,IF(OR(C886="B", C886= "S"), 'Adjustment Factors'!$C$28,IF(C886="H", 'Adjustment Factors'!$C$29,"Sex Req'd")))+IF(OR(C886="B",C886="S"),LOOKUP(N886,'Adjustment Factors'!$B$7:$B$25,'Adjustment Factors'!$D$7:$D$25),IF(C886="H",LOOKUP(N886,'Adjustment Factors'!$B$7:$B$25,'Adjustment Factors'!$E$7:$E$25),"")),0))</f>
        <v/>
      </c>
      <c r="R886" s="31" t="str">
        <f t="shared" si="106"/>
        <v/>
      </c>
      <c r="S886" s="32" t="str">
        <f t="shared" si="108"/>
        <v/>
      </c>
      <c r="T886" s="31" t="str">
        <f t="shared" si="107"/>
        <v/>
      </c>
    </row>
    <row r="887" spans="1:20" x14ac:dyDescent="0.25">
      <c r="A887" s="27"/>
      <c r="B887" s="28"/>
      <c r="C887" s="28"/>
      <c r="D887" s="29"/>
      <c r="E887" s="30"/>
      <c r="F887" s="30"/>
      <c r="G887" s="29"/>
      <c r="H887" s="27"/>
      <c r="I887" s="27"/>
      <c r="J887" s="27"/>
      <c r="K887" s="27"/>
      <c r="L887" s="31" t="str">
        <f t="shared" si="102"/>
        <v/>
      </c>
      <c r="M887" s="31" t="str">
        <f t="shared" si="103"/>
        <v/>
      </c>
      <c r="N887" s="31" t="str">
        <f t="shared" si="104"/>
        <v/>
      </c>
      <c r="O887" s="32" t="str">
        <f>IF(AND(A887="",B887=""), "",IF(I887&gt;0, I887+LOOKUP(N887,'Adjustment Factors'!$B$7:$B$25,'Adjustment Factors'!$C$7:$C$25),IF(OR(C887="B", C887= "S"), 'Adjustment Factors'!$C$28,IF(C887="H", 'Adjustment Factors'!$C$29,"Sex Req'd"))))</f>
        <v/>
      </c>
      <c r="P887" s="31" t="str">
        <f t="shared" si="105"/>
        <v/>
      </c>
      <c r="Q887" s="32" t="str">
        <f>IF(OR(AND(A887="",B887=""),C887="",J887="" ), "",ROUND((((J887-(IF(I887&gt;0, I887,IF(OR(C887="B", C887= "S"), 'Adjustment Factors'!$C$28,IF(C887="H", 'Adjustment Factors'!$C$29,"Sex Req'd")))))/L887)*205)+IF(I887&gt;0, I887,IF(OR(C887="B", C887= "S"), 'Adjustment Factors'!$C$28,IF(C887="H", 'Adjustment Factors'!$C$29,"Sex Req'd")))+IF(OR(C887="B",C887="S"),LOOKUP(N887,'Adjustment Factors'!$B$7:$B$25,'Adjustment Factors'!$D$7:$D$25),IF(C887="H",LOOKUP(N887,'Adjustment Factors'!$B$7:$B$25,'Adjustment Factors'!$E$7:$E$25),"")),0))</f>
        <v/>
      </c>
      <c r="R887" s="31" t="str">
        <f t="shared" si="106"/>
        <v/>
      </c>
      <c r="S887" s="32" t="str">
        <f t="shared" si="108"/>
        <v/>
      </c>
      <c r="T887" s="31" t="str">
        <f t="shared" si="107"/>
        <v/>
      </c>
    </row>
    <row r="888" spans="1:20" x14ac:dyDescent="0.25">
      <c r="A888" s="27"/>
      <c r="B888" s="28"/>
      <c r="C888" s="28"/>
      <c r="D888" s="29"/>
      <c r="E888" s="30"/>
      <c r="F888" s="30"/>
      <c r="G888" s="29"/>
      <c r="H888" s="27"/>
      <c r="I888" s="27"/>
      <c r="J888" s="27"/>
      <c r="K888" s="27"/>
      <c r="L888" s="31" t="str">
        <f t="shared" ref="L888:L951" si="109">IF(OR(D888="",$D$8=""), "",IF(AND(($D$8-D888)&gt;=160,($D$8-D888)&lt;=250),($D$8-D888),"Out of Range"))</f>
        <v/>
      </c>
      <c r="M888" s="31" t="str">
        <f t="shared" ref="M888:M951" si="110">IF(OR(D888="",$D$9=""), "",IF(AND(($D$9-D888)&gt;=320,($D$9-D888)&lt;=410),($D$9-D888),"Out of Range"))</f>
        <v/>
      </c>
      <c r="N888" s="31" t="str">
        <f t="shared" ref="N888:N951" si="111">IF(D888="","",IF(G888&lt;&gt;"",IF((D888-G888)&lt; 640, 1, IF(AND((D888-G888)&gt;639, (D888-G888)&lt;730), 2, INT((D888-G888)/365))),IF(H888&gt;0,H888,"Dam Age Rqd")))</f>
        <v/>
      </c>
      <c r="O888" s="32" t="str">
        <f>IF(AND(A888="",B888=""), "",IF(I888&gt;0, I888+LOOKUP(N888,'Adjustment Factors'!$B$7:$B$25,'Adjustment Factors'!$C$7:$C$25),IF(OR(C888="B", C888= "S"), 'Adjustment Factors'!$C$28,IF(C888="H", 'Adjustment Factors'!$C$29,"Sex Req'd"))))</f>
        <v/>
      </c>
      <c r="P888" s="31" t="str">
        <f t="shared" si="105"/>
        <v/>
      </c>
      <c r="Q888" s="32" t="str">
        <f>IF(OR(AND(A888="",B888=""),C888="",J888="" ), "",ROUND((((J888-(IF(I888&gt;0, I888,IF(OR(C888="B", C888= "S"), 'Adjustment Factors'!$C$28,IF(C888="H", 'Adjustment Factors'!$C$29,"Sex Req'd")))))/L888)*205)+IF(I888&gt;0, I888,IF(OR(C888="B", C888= "S"), 'Adjustment Factors'!$C$28,IF(C888="H", 'Adjustment Factors'!$C$29,"Sex Req'd")))+IF(OR(C888="B",C888="S"),LOOKUP(N888,'Adjustment Factors'!$B$7:$B$25,'Adjustment Factors'!$D$7:$D$25),IF(C888="H",LOOKUP(N888,'Adjustment Factors'!$B$7:$B$25,'Adjustment Factors'!$E$7:$E$25),"")),0))</f>
        <v/>
      </c>
      <c r="R888" s="31" t="str">
        <f t="shared" si="106"/>
        <v/>
      </c>
      <c r="S888" s="32" t="str">
        <f t="shared" si="108"/>
        <v/>
      </c>
      <c r="T888" s="31" t="str">
        <f t="shared" si="107"/>
        <v/>
      </c>
    </row>
    <row r="889" spans="1:20" x14ac:dyDescent="0.25">
      <c r="A889" s="27"/>
      <c r="B889" s="28"/>
      <c r="C889" s="28"/>
      <c r="D889" s="29"/>
      <c r="E889" s="30"/>
      <c r="F889" s="30"/>
      <c r="G889" s="29"/>
      <c r="H889" s="27"/>
      <c r="I889" s="27"/>
      <c r="J889" s="27"/>
      <c r="K889" s="27"/>
      <c r="L889" s="31" t="str">
        <f t="shared" si="109"/>
        <v/>
      </c>
      <c r="M889" s="31" t="str">
        <f t="shared" si="110"/>
        <v/>
      </c>
      <c r="N889" s="31" t="str">
        <f t="shared" si="111"/>
        <v/>
      </c>
      <c r="O889" s="32" t="str">
        <f>IF(AND(A889="",B889=""), "",IF(I889&gt;0, I889+LOOKUP(N889,'Adjustment Factors'!$B$7:$B$25,'Adjustment Factors'!$C$7:$C$25),IF(OR(C889="B", C889= "S"), 'Adjustment Factors'!$C$28,IF(C889="H", 'Adjustment Factors'!$C$29,"Sex Req'd"))))</f>
        <v/>
      </c>
      <c r="P889" s="31" t="str">
        <f t="shared" si="105"/>
        <v/>
      </c>
      <c r="Q889" s="32" t="str">
        <f>IF(OR(AND(A889="",B889=""),C889="",J889="" ), "",ROUND((((J889-(IF(I889&gt;0, I889,IF(OR(C889="B", C889= "S"), 'Adjustment Factors'!$C$28,IF(C889="H", 'Adjustment Factors'!$C$29,"Sex Req'd")))))/L889)*205)+IF(I889&gt;0, I889,IF(OR(C889="B", C889= "S"), 'Adjustment Factors'!$C$28,IF(C889="H", 'Adjustment Factors'!$C$29,"Sex Req'd")))+IF(OR(C889="B",C889="S"),LOOKUP(N889,'Adjustment Factors'!$B$7:$B$25,'Adjustment Factors'!$D$7:$D$25),IF(C889="H",LOOKUP(N889,'Adjustment Factors'!$B$7:$B$25,'Adjustment Factors'!$E$7:$E$25),"")),0))</f>
        <v/>
      </c>
      <c r="R889" s="31" t="str">
        <f t="shared" si="106"/>
        <v/>
      </c>
      <c r="S889" s="32" t="str">
        <f t="shared" si="108"/>
        <v/>
      </c>
      <c r="T889" s="31" t="str">
        <f t="shared" si="107"/>
        <v/>
      </c>
    </row>
    <row r="890" spans="1:20" x14ac:dyDescent="0.25">
      <c r="A890" s="27"/>
      <c r="B890" s="28"/>
      <c r="C890" s="28"/>
      <c r="D890" s="29"/>
      <c r="E890" s="30"/>
      <c r="F890" s="30"/>
      <c r="G890" s="29"/>
      <c r="H890" s="27"/>
      <c r="I890" s="27"/>
      <c r="J890" s="27"/>
      <c r="K890" s="27"/>
      <c r="L890" s="31" t="str">
        <f t="shared" si="109"/>
        <v/>
      </c>
      <c r="M890" s="31" t="str">
        <f t="shared" si="110"/>
        <v/>
      </c>
      <c r="N890" s="31" t="str">
        <f t="shared" si="111"/>
        <v/>
      </c>
      <c r="O890" s="32" t="str">
        <f>IF(AND(A890="",B890=""), "",IF(I890&gt;0, I890+LOOKUP(N890,'Adjustment Factors'!$B$7:$B$25,'Adjustment Factors'!$C$7:$C$25),IF(OR(C890="B", C890= "S"), 'Adjustment Factors'!$C$28,IF(C890="H", 'Adjustment Factors'!$C$29,"Sex Req'd"))))</f>
        <v/>
      </c>
      <c r="P890" s="31" t="str">
        <f t="shared" si="105"/>
        <v/>
      </c>
      <c r="Q890" s="32" t="str">
        <f>IF(OR(AND(A890="",B890=""),C890="",J890="" ), "",ROUND((((J890-(IF(I890&gt;0, I890,IF(OR(C890="B", C890= "S"), 'Adjustment Factors'!$C$28,IF(C890="H", 'Adjustment Factors'!$C$29,"Sex Req'd")))))/L890)*205)+IF(I890&gt;0, I890,IF(OR(C890="B", C890= "S"), 'Adjustment Factors'!$C$28,IF(C890="H", 'Adjustment Factors'!$C$29,"Sex Req'd")))+IF(OR(C890="B",C890="S"),LOOKUP(N890,'Adjustment Factors'!$B$7:$B$25,'Adjustment Factors'!$D$7:$D$25),IF(C890="H",LOOKUP(N890,'Adjustment Factors'!$B$7:$B$25,'Adjustment Factors'!$E$7:$E$25),"")),0))</f>
        <v/>
      </c>
      <c r="R890" s="31" t="str">
        <f t="shared" si="106"/>
        <v/>
      </c>
      <c r="S890" s="32" t="str">
        <f t="shared" si="108"/>
        <v/>
      </c>
      <c r="T890" s="31" t="str">
        <f t="shared" si="107"/>
        <v/>
      </c>
    </row>
    <row r="891" spans="1:20" x14ac:dyDescent="0.25">
      <c r="A891" s="27"/>
      <c r="B891" s="28"/>
      <c r="C891" s="28"/>
      <c r="D891" s="29"/>
      <c r="E891" s="30"/>
      <c r="F891" s="30"/>
      <c r="G891" s="29"/>
      <c r="H891" s="27"/>
      <c r="I891" s="27"/>
      <c r="J891" s="27"/>
      <c r="K891" s="27"/>
      <c r="L891" s="31" t="str">
        <f t="shared" si="109"/>
        <v/>
      </c>
      <c r="M891" s="31" t="str">
        <f t="shared" si="110"/>
        <v/>
      </c>
      <c r="N891" s="31" t="str">
        <f t="shared" si="111"/>
        <v/>
      </c>
      <c r="O891" s="32" t="str">
        <f>IF(AND(A891="",B891=""), "",IF(I891&gt;0, I891+LOOKUP(N891,'Adjustment Factors'!$B$7:$B$25,'Adjustment Factors'!$C$7:$C$25),IF(OR(C891="B", C891= "S"), 'Adjustment Factors'!$C$28,IF(C891="H", 'Adjustment Factors'!$C$29,"Sex Req'd"))))</f>
        <v/>
      </c>
      <c r="P891" s="31" t="str">
        <f t="shared" ref="P891:P954" si="112">IF(O891="","",O891/$O$12*100)</f>
        <v/>
      </c>
      <c r="Q891" s="32" t="str">
        <f>IF(OR(AND(A891="",B891=""),C891="",J891="" ), "",ROUND((((J891-(IF(I891&gt;0, I891,IF(OR(C891="B", C891= "S"), 'Adjustment Factors'!$C$28,IF(C891="H", 'Adjustment Factors'!$C$29,"Sex Req'd")))))/L891)*205)+IF(I891&gt;0, I891,IF(OR(C891="B", C891= "S"), 'Adjustment Factors'!$C$28,IF(C891="H", 'Adjustment Factors'!$C$29,"Sex Req'd")))+IF(OR(C891="B",C891="S"),LOOKUP(N891,'Adjustment Factors'!$B$7:$B$25,'Adjustment Factors'!$D$7:$D$25),IF(C891="H",LOOKUP(N891,'Adjustment Factors'!$B$7:$B$25,'Adjustment Factors'!$E$7:$E$25),"")),0))</f>
        <v/>
      </c>
      <c r="R891" s="31" t="str">
        <f t="shared" ref="R891:R954" si="113">IF(Q891="","",Q891/$Q$12*100)</f>
        <v/>
      </c>
      <c r="S891" s="32" t="str">
        <f t="shared" si="108"/>
        <v/>
      </c>
      <c r="T891" s="31" t="str">
        <f t="shared" ref="T891:T954" si="114">IF(S891="","",S891/$S$12*100)</f>
        <v/>
      </c>
    </row>
    <row r="892" spans="1:20" x14ac:dyDescent="0.25">
      <c r="A892" s="27"/>
      <c r="B892" s="28"/>
      <c r="C892" s="28"/>
      <c r="D892" s="29"/>
      <c r="E892" s="30"/>
      <c r="F892" s="30"/>
      <c r="G892" s="29"/>
      <c r="H892" s="27"/>
      <c r="I892" s="27"/>
      <c r="J892" s="27"/>
      <c r="K892" s="27"/>
      <c r="L892" s="31" t="str">
        <f t="shared" si="109"/>
        <v/>
      </c>
      <c r="M892" s="31" t="str">
        <f t="shared" si="110"/>
        <v/>
      </c>
      <c r="N892" s="31" t="str">
        <f t="shared" si="111"/>
        <v/>
      </c>
      <c r="O892" s="32" t="str">
        <f>IF(AND(A892="",B892=""), "",IF(I892&gt;0, I892+LOOKUP(N892,'Adjustment Factors'!$B$7:$B$25,'Adjustment Factors'!$C$7:$C$25),IF(OR(C892="B", C892= "S"), 'Adjustment Factors'!$C$28,IF(C892="H", 'Adjustment Factors'!$C$29,"Sex Req'd"))))</f>
        <v/>
      </c>
      <c r="P892" s="31" t="str">
        <f t="shared" si="112"/>
        <v/>
      </c>
      <c r="Q892" s="32" t="str">
        <f>IF(OR(AND(A892="",B892=""),C892="",J892="" ), "",ROUND((((J892-(IF(I892&gt;0, I892,IF(OR(C892="B", C892= "S"), 'Adjustment Factors'!$C$28,IF(C892="H", 'Adjustment Factors'!$C$29,"Sex Req'd")))))/L892)*205)+IF(I892&gt;0, I892,IF(OR(C892="B", C892= "S"), 'Adjustment Factors'!$C$28,IF(C892="H", 'Adjustment Factors'!$C$29,"Sex Req'd")))+IF(OR(C892="B",C892="S"),LOOKUP(N892,'Adjustment Factors'!$B$7:$B$25,'Adjustment Factors'!$D$7:$D$25),IF(C892="H",LOOKUP(N892,'Adjustment Factors'!$B$7:$B$25,'Adjustment Factors'!$E$7:$E$25),"")),0))</f>
        <v/>
      </c>
      <c r="R892" s="31" t="str">
        <f t="shared" si="113"/>
        <v/>
      </c>
      <c r="S892" s="32" t="str">
        <f t="shared" si="108"/>
        <v/>
      </c>
      <c r="T892" s="31" t="str">
        <f t="shared" si="114"/>
        <v/>
      </c>
    </row>
    <row r="893" spans="1:20" x14ac:dyDescent="0.25">
      <c r="A893" s="27"/>
      <c r="B893" s="28"/>
      <c r="C893" s="28"/>
      <c r="D893" s="29"/>
      <c r="E893" s="30"/>
      <c r="F893" s="30"/>
      <c r="G893" s="29"/>
      <c r="H893" s="27"/>
      <c r="I893" s="27"/>
      <c r="J893" s="27"/>
      <c r="K893" s="27"/>
      <c r="L893" s="31" t="str">
        <f t="shared" si="109"/>
        <v/>
      </c>
      <c r="M893" s="31" t="str">
        <f t="shared" si="110"/>
        <v/>
      </c>
      <c r="N893" s="31" t="str">
        <f t="shared" si="111"/>
        <v/>
      </c>
      <c r="O893" s="32" t="str">
        <f>IF(AND(A893="",B893=""), "",IF(I893&gt;0, I893+LOOKUP(N893,'Adjustment Factors'!$B$7:$B$25,'Adjustment Factors'!$C$7:$C$25),IF(OR(C893="B", C893= "S"), 'Adjustment Factors'!$C$28,IF(C893="H", 'Adjustment Factors'!$C$29,"Sex Req'd"))))</f>
        <v/>
      </c>
      <c r="P893" s="31" t="str">
        <f t="shared" si="112"/>
        <v/>
      </c>
      <c r="Q893" s="32" t="str">
        <f>IF(OR(AND(A893="",B893=""),C893="",J893="" ), "",ROUND((((J893-(IF(I893&gt;0, I893,IF(OR(C893="B", C893= "S"), 'Adjustment Factors'!$C$28,IF(C893="H", 'Adjustment Factors'!$C$29,"Sex Req'd")))))/L893)*205)+IF(I893&gt;0, I893,IF(OR(C893="B", C893= "S"), 'Adjustment Factors'!$C$28,IF(C893="H", 'Adjustment Factors'!$C$29,"Sex Req'd")))+IF(OR(C893="B",C893="S"),LOOKUP(N893,'Adjustment Factors'!$B$7:$B$25,'Adjustment Factors'!$D$7:$D$25),IF(C893="H",LOOKUP(N893,'Adjustment Factors'!$B$7:$B$25,'Adjustment Factors'!$E$7:$E$25),"")),0))</f>
        <v/>
      </c>
      <c r="R893" s="31" t="str">
        <f t="shared" si="113"/>
        <v/>
      </c>
      <c r="S893" s="32" t="str">
        <f t="shared" si="108"/>
        <v/>
      </c>
      <c r="T893" s="31" t="str">
        <f t="shared" si="114"/>
        <v/>
      </c>
    </row>
    <row r="894" spans="1:20" x14ac:dyDescent="0.25">
      <c r="A894" s="27"/>
      <c r="B894" s="28"/>
      <c r="C894" s="28"/>
      <c r="D894" s="29"/>
      <c r="E894" s="30"/>
      <c r="F894" s="30"/>
      <c r="G894" s="29"/>
      <c r="H894" s="27"/>
      <c r="I894" s="27"/>
      <c r="J894" s="27"/>
      <c r="K894" s="27"/>
      <c r="L894" s="31" t="str">
        <f t="shared" si="109"/>
        <v/>
      </c>
      <c r="M894" s="31" t="str">
        <f t="shared" si="110"/>
        <v/>
      </c>
      <c r="N894" s="31" t="str">
        <f t="shared" si="111"/>
        <v/>
      </c>
      <c r="O894" s="32" t="str">
        <f>IF(AND(A894="",B894=""), "",IF(I894&gt;0, I894+LOOKUP(N894,'Adjustment Factors'!$B$7:$B$25,'Adjustment Factors'!$C$7:$C$25),IF(OR(C894="B", C894= "S"), 'Adjustment Factors'!$C$28,IF(C894="H", 'Adjustment Factors'!$C$29,"Sex Req'd"))))</f>
        <v/>
      </c>
      <c r="P894" s="31" t="str">
        <f t="shared" si="112"/>
        <v/>
      </c>
      <c r="Q894" s="32" t="str">
        <f>IF(OR(AND(A894="",B894=""),C894="",J894="" ), "",ROUND((((J894-(IF(I894&gt;0, I894,IF(OR(C894="B", C894= "S"), 'Adjustment Factors'!$C$28,IF(C894="H", 'Adjustment Factors'!$C$29,"Sex Req'd")))))/L894)*205)+IF(I894&gt;0, I894,IF(OR(C894="B", C894= "S"), 'Adjustment Factors'!$C$28,IF(C894="H", 'Adjustment Factors'!$C$29,"Sex Req'd")))+IF(OR(C894="B",C894="S"),LOOKUP(N894,'Adjustment Factors'!$B$7:$B$25,'Adjustment Factors'!$D$7:$D$25),IF(C894="H",LOOKUP(N894,'Adjustment Factors'!$B$7:$B$25,'Adjustment Factors'!$E$7:$E$25),"")),0))</f>
        <v/>
      </c>
      <c r="R894" s="31" t="str">
        <f t="shared" si="113"/>
        <v/>
      </c>
      <c r="S894" s="32" t="str">
        <f t="shared" si="108"/>
        <v/>
      </c>
      <c r="T894" s="31" t="str">
        <f t="shared" si="114"/>
        <v/>
      </c>
    </row>
    <row r="895" spans="1:20" x14ac:dyDescent="0.25">
      <c r="A895" s="27"/>
      <c r="B895" s="28"/>
      <c r="C895" s="28"/>
      <c r="D895" s="29"/>
      <c r="E895" s="30"/>
      <c r="F895" s="30"/>
      <c r="G895" s="29"/>
      <c r="H895" s="27"/>
      <c r="I895" s="27"/>
      <c r="J895" s="27"/>
      <c r="K895" s="27"/>
      <c r="L895" s="31" t="str">
        <f t="shared" si="109"/>
        <v/>
      </c>
      <c r="M895" s="31" t="str">
        <f t="shared" si="110"/>
        <v/>
      </c>
      <c r="N895" s="31" t="str">
        <f t="shared" si="111"/>
        <v/>
      </c>
      <c r="O895" s="32" t="str">
        <f>IF(AND(A895="",B895=""), "",IF(I895&gt;0, I895+LOOKUP(N895,'Adjustment Factors'!$B$7:$B$25,'Adjustment Factors'!$C$7:$C$25),IF(OR(C895="B", C895= "S"), 'Adjustment Factors'!$C$28,IF(C895="H", 'Adjustment Factors'!$C$29,"Sex Req'd"))))</f>
        <v/>
      </c>
      <c r="P895" s="31" t="str">
        <f t="shared" si="112"/>
        <v/>
      </c>
      <c r="Q895" s="32" t="str">
        <f>IF(OR(AND(A895="",B895=""),C895="",J895="" ), "",ROUND((((J895-(IF(I895&gt;0, I895,IF(OR(C895="B", C895= "S"), 'Adjustment Factors'!$C$28,IF(C895="H", 'Adjustment Factors'!$C$29,"Sex Req'd")))))/L895)*205)+IF(I895&gt;0, I895,IF(OR(C895="B", C895= "S"), 'Adjustment Factors'!$C$28,IF(C895="H", 'Adjustment Factors'!$C$29,"Sex Req'd")))+IF(OR(C895="B",C895="S"),LOOKUP(N895,'Adjustment Factors'!$B$7:$B$25,'Adjustment Factors'!$D$7:$D$25),IF(C895="H",LOOKUP(N895,'Adjustment Factors'!$B$7:$B$25,'Adjustment Factors'!$E$7:$E$25),"")),0))</f>
        <v/>
      </c>
      <c r="R895" s="31" t="str">
        <f t="shared" si="113"/>
        <v/>
      </c>
      <c r="S895" s="32" t="str">
        <f t="shared" si="108"/>
        <v/>
      </c>
      <c r="T895" s="31" t="str">
        <f t="shared" si="114"/>
        <v/>
      </c>
    </row>
    <row r="896" spans="1:20" x14ac:dyDescent="0.25">
      <c r="A896" s="27"/>
      <c r="B896" s="28"/>
      <c r="C896" s="28"/>
      <c r="D896" s="29"/>
      <c r="E896" s="30"/>
      <c r="F896" s="30"/>
      <c r="G896" s="29"/>
      <c r="H896" s="27"/>
      <c r="I896" s="27"/>
      <c r="J896" s="27"/>
      <c r="K896" s="27"/>
      <c r="L896" s="31" t="str">
        <f t="shared" si="109"/>
        <v/>
      </c>
      <c r="M896" s="31" t="str">
        <f t="shared" si="110"/>
        <v/>
      </c>
      <c r="N896" s="31" t="str">
        <f t="shared" si="111"/>
        <v/>
      </c>
      <c r="O896" s="32" t="str">
        <f>IF(AND(A896="",B896=""), "",IF(I896&gt;0, I896+LOOKUP(N896,'Adjustment Factors'!$B$7:$B$25,'Adjustment Factors'!$C$7:$C$25),IF(OR(C896="B", C896= "S"), 'Adjustment Factors'!$C$28,IF(C896="H", 'Adjustment Factors'!$C$29,"Sex Req'd"))))</f>
        <v/>
      </c>
      <c r="P896" s="31" t="str">
        <f t="shared" si="112"/>
        <v/>
      </c>
      <c r="Q896" s="32" t="str">
        <f>IF(OR(AND(A896="",B896=""),C896="",J896="" ), "",ROUND((((J896-(IF(I896&gt;0, I896,IF(OR(C896="B", C896= "S"), 'Adjustment Factors'!$C$28,IF(C896="H", 'Adjustment Factors'!$C$29,"Sex Req'd")))))/L896)*205)+IF(I896&gt;0, I896,IF(OR(C896="B", C896= "S"), 'Adjustment Factors'!$C$28,IF(C896="H", 'Adjustment Factors'!$C$29,"Sex Req'd")))+IF(OR(C896="B",C896="S"),LOOKUP(N896,'Adjustment Factors'!$B$7:$B$25,'Adjustment Factors'!$D$7:$D$25),IF(C896="H",LOOKUP(N896,'Adjustment Factors'!$B$7:$B$25,'Adjustment Factors'!$E$7:$E$25),"")),0))</f>
        <v/>
      </c>
      <c r="R896" s="31" t="str">
        <f t="shared" si="113"/>
        <v/>
      </c>
      <c r="S896" s="32" t="str">
        <f t="shared" si="108"/>
        <v/>
      </c>
      <c r="T896" s="31" t="str">
        <f t="shared" si="114"/>
        <v/>
      </c>
    </row>
    <row r="897" spans="1:20" x14ac:dyDescent="0.25">
      <c r="A897" s="27"/>
      <c r="B897" s="28"/>
      <c r="C897" s="28"/>
      <c r="D897" s="29"/>
      <c r="E897" s="30"/>
      <c r="F897" s="30"/>
      <c r="G897" s="29"/>
      <c r="H897" s="27"/>
      <c r="I897" s="27"/>
      <c r="J897" s="27"/>
      <c r="K897" s="27"/>
      <c r="L897" s="31" t="str">
        <f t="shared" si="109"/>
        <v/>
      </c>
      <c r="M897" s="31" t="str">
        <f t="shared" si="110"/>
        <v/>
      </c>
      <c r="N897" s="31" t="str">
        <f t="shared" si="111"/>
        <v/>
      </c>
      <c r="O897" s="32" t="str">
        <f>IF(AND(A897="",B897=""), "",IF(I897&gt;0, I897+LOOKUP(N897,'Adjustment Factors'!$B$7:$B$25,'Adjustment Factors'!$C$7:$C$25),IF(OR(C897="B", C897= "S"), 'Adjustment Factors'!$C$28,IF(C897="H", 'Adjustment Factors'!$C$29,"Sex Req'd"))))</f>
        <v/>
      </c>
      <c r="P897" s="31" t="str">
        <f t="shared" si="112"/>
        <v/>
      </c>
      <c r="Q897" s="32" t="str">
        <f>IF(OR(AND(A897="",B897=""),C897="",J897="" ), "",ROUND((((J897-(IF(I897&gt;0, I897,IF(OR(C897="B", C897= "S"), 'Adjustment Factors'!$C$28,IF(C897="H", 'Adjustment Factors'!$C$29,"Sex Req'd")))))/L897)*205)+IF(I897&gt;0, I897,IF(OR(C897="B", C897= "S"), 'Adjustment Factors'!$C$28,IF(C897="H", 'Adjustment Factors'!$C$29,"Sex Req'd")))+IF(OR(C897="B",C897="S"),LOOKUP(N897,'Adjustment Factors'!$B$7:$B$25,'Adjustment Factors'!$D$7:$D$25),IF(C897="H",LOOKUP(N897,'Adjustment Factors'!$B$7:$B$25,'Adjustment Factors'!$E$7:$E$25),"")),0))</f>
        <v/>
      </c>
      <c r="R897" s="31" t="str">
        <f t="shared" si="113"/>
        <v/>
      </c>
      <c r="S897" s="32" t="str">
        <f t="shared" si="108"/>
        <v/>
      </c>
      <c r="T897" s="31" t="str">
        <f t="shared" si="114"/>
        <v/>
      </c>
    </row>
    <row r="898" spans="1:20" x14ac:dyDescent="0.25">
      <c r="A898" s="27"/>
      <c r="B898" s="28"/>
      <c r="C898" s="28"/>
      <c r="D898" s="29"/>
      <c r="E898" s="30"/>
      <c r="F898" s="30"/>
      <c r="G898" s="29"/>
      <c r="H898" s="27"/>
      <c r="I898" s="27"/>
      <c r="J898" s="27"/>
      <c r="K898" s="27"/>
      <c r="L898" s="31" t="str">
        <f t="shared" si="109"/>
        <v/>
      </c>
      <c r="M898" s="31" t="str">
        <f t="shared" si="110"/>
        <v/>
      </c>
      <c r="N898" s="31" t="str">
        <f t="shared" si="111"/>
        <v/>
      </c>
      <c r="O898" s="32" t="str">
        <f>IF(AND(A898="",B898=""), "",IF(I898&gt;0, I898+LOOKUP(N898,'Adjustment Factors'!$B$7:$B$25,'Adjustment Factors'!$C$7:$C$25),IF(OR(C898="B", C898= "S"), 'Adjustment Factors'!$C$28,IF(C898="H", 'Adjustment Factors'!$C$29,"Sex Req'd"))))</f>
        <v/>
      </c>
      <c r="P898" s="31" t="str">
        <f t="shared" si="112"/>
        <v/>
      </c>
      <c r="Q898" s="32" t="str">
        <f>IF(OR(AND(A898="",B898=""),C898="",J898="" ), "",ROUND((((J898-(IF(I898&gt;0, I898,IF(OR(C898="B", C898= "S"), 'Adjustment Factors'!$C$28,IF(C898="H", 'Adjustment Factors'!$C$29,"Sex Req'd")))))/L898)*205)+IF(I898&gt;0, I898,IF(OR(C898="B", C898= "S"), 'Adjustment Factors'!$C$28,IF(C898="H", 'Adjustment Factors'!$C$29,"Sex Req'd")))+IF(OR(C898="B",C898="S"),LOOKUP(N898,'Adjustment Factors'!$B$7:$B$25,'Adjustment Factors'!$D$7:$D$25),IF(C898="H",LOOKUP(N898,'Adjustment Factors'!$B$7:$B$25,'Adjustment Factors'!$E$7:$E$25),"")),0))</f>
        <v/>
      </c>
      <c r="R898" s="31" t="str">
        <f t="shared" si="113"/>
        <v/>
      </c>
      <c r="S898" s="32" t="str">
        <f t="shared" si="108"/>
        <v/>
      </c>
      <c r="T898" s="31" t="str">
        <f t="shared" si="114"/>
        <v/>
      </c>
    </row>
    <row r="899" spans="1:20" x14ac:dyDescent="0.25">
      <c r="A899" s="27"/>
      <c r="B899" s="28"/>
      <c r="C899" s="28"/>
      <c r="D899" s="29"/>
      <c r="E899" s="30"/>
      <c r="F899" s="30"/>
      <c r="G899" s="29"/>
      <c r="H899" s="27"/>
      <c r="I899" s="27"/>
      <c r="J899" s="27"/>
      <c r="K899" s="27"/>
      <c r="L899" s="31" t="str">
        <f t="shared" si="109"/>
        <v/>
      </c>
      <c r="M899" s="31" t="str">
        <f t="shared" si="110"/>
        <v/>
      </c>
      <c r="N899" s="31" t="str">
        <f t="shared" si="111"/>
        <v/>
      </c>
      <c r="O899" s="32" t="str">
        <f>IF(AND(A899="",B899=""), "",IF(I899&gt;0, I899+LOOKUP(N899,'Adjustment Factors'!$B$7:$B$25,'Adjustment Factors'!$C$7:$C$25),IF(OR(C899="B", C899= "S"), 'Adjustment Factors'!$C$28,IF(C899="H", 'Adjustment Factors'!$C$29,"Sex Req'd"))))</f>
        <v/>
      </c>
      <c r="P899" s="31" t="str">
        <f t="shared" si="112"/>
        <v/>
      </c>
      <c r="Q899" s="32" t="str">
        <f>IF(OR(AND(A899="",B899=""),C899="",J899="" ), "",ROUND((((J899-(IF(I899&gt;0, I899,IF(OR(C899="B", C899= "S"), 'Adjustment Factors'!$C$28,IF(C899="H", 'Adjustment Factors'!$C$29,"Sex Req'd")))))/L899)*205)+IF(I899&gt;0, I899,IF(OR(C899="B", C899= "S"), 'Adjustment Factors'!$C$28,IF(C899="H", 'Adjustment Factors'!$C$29,"Sex Req'd")))+IF(OR(C899="B",C899="S"),LOOKUP(N899,'Adjustment Factors'!$B$7:$B$25,'Adjustment Factors'!$D$7:$D$25),IF(C899="H",LOOKUP(N899,'Adjustment Factors'!$B$7:$B$25,'Adjustment Factors'!$E$7:$E$25),"")),0))</f>
        <v/>
      </c>
      <c r="R899" s="31" t="str">
        <f t="shared" si="113"/>
        <v/>
      </c>
      <c r="S899" s="32" t="str">
        <f t="shared" si="108"/>
        <v/>
      </c>
      <c r="T899" s="31" t="str">
        <f t="shared" si="114"/>
        <v/>
      </c>
    </row>
    <row r="900" spans="1:20" x14ac:dyDescent="0.25">
      <c r="A900" s="27"/>
      <c r="B900" s="28"/>
      <c r="C900" s="28"/>
      <c r="D900" s="29"/>
      <c r="E900" s="30"/>
      <c r="F900" s="30"/>
      <c r="G900" s="29"/>
      <c r="H900" s="27"/>
      <c r="I900" s="27"/>
      <c r="J900" s="27"/>
      <c r="K900" s="27"/>
      <c r="L900" s="31" t="str">
        <f t="shared" si="109"/>
        <v/>
      </c>
      <c r="M900" s="31" t="str">
        <f t="shared" si="110"/>
        <v/>
      </c>
      <c r="N900" s="31" t="str">
        <f t="shared" si="111"/>
        <v/>
      </c>
      <c r="O900" s="32" t="str">
        <f>IF(AND(A900="",B900=""), "",IF(I900&gt;0, I900+LOOKUP(N900,'Adjustment Factors'!$B$7:$B$25,'Adjustment Factors'!$C$7:$C$25),IF(OR(C900="B", C900= "S"), 'Adjustment Factors'!$C$28,IF(C900="H", 'Adjustment Factors'!$C$29,"Sex Req'd"))))</f>
        <v/>
      </c>
      <c r="P900" s="31" t="str">
        <f t="shared" si="112"/>
        <v/>
      </c>
      <c r="Q900" s="32" t="str">
        <f>IF(OR(AND(A900="",B900=""),C900="",J900="" ), "",ROUND((((J900-(IF(I900&gt;0, I900,IF(OR(C900="B", C900= "S"), 'Adjustment Factors'!$C$28,IF(C900="H", 'Adjustment Factors'!$C$29,"Sex Req'd")))))/L900)*205)+IF(I900&gt;0, I900,IF(OR(C900="B", C900= "S"), 'Adjustment Factors'!$C$28,IF(C900="H", 'Adjustment Factors'!$C$29,"Sex Req'd")))+IF(OR(C900="B",C900="S"),LOOKUP(N900,'Adjustment Factors'!$B$7:$B$25,'Adjustment Factors'!$D$7:$D$25),IF(C900="H",LOOKUP(N900,'Adjustment Factors'!$B$7:$B$25,'Adjustment Factors'!$E$7:$E$25),"")),0))</f>
        <v/>
      </c>
      <c r="R900" s="31" t="str">
        <f t="shared" si="113"/>
        <v/>
      </c>
      <c r="S900" s="32" t="str">
        <f t="shared" si="108"/>
        <v/>
      </c>
      <c r="T900" s="31" t="str">
        <f t="shared" si="114"/>
        <v/>
      </c>
    </row>
    <row r="901" spans="1:20" x14ac:dyDescent="0.25">
      <c r="A901" s="27"/>
      <c r="B901" s="28"/>
      <c r="C901" s="28"/>
      <c r="D901" s="29"/>
      <c r="E901" s="30"/>
      <c r="F901" s="30"/>
      <c r="G901" s="29"/>
      <c r="H901" s="27"/>
      <c r="I901" s="27"/>
      <c r="J901" s="27"/>
      <c r="K901" s="27"/>
      <c r="L901" s="31" t="str">
        <f t="shared" si="109"/>
        <v/>
      </c>
      <c r="M901" s="31" t="str">
        <f t="shared" si="110"/>
        <v/>
      </c>
      <c r="N901" s="31" t="str">
        <f t="shared" si="111"/>
        <v/>
      </c>
      <c r="O901" s="32" t="str">
        <f>IF(AND(A901="",B901=""), "",IF(I901&gt;0, I901+LOOKUP(N901,'Adjustment Factors'!$B$7:$B$25,'Adjustment Factors'!$C$7:$C$25),IF(OR(C901="B", C901= "S"), 'Adjustment Factors'!$C$28,IF(C901="H", 'Adjustment Factors'!$C$29,"Sex Req'd"))))</f>
        <v/>
      </c>
      <c r="P901" s="31" t="str">
        <f t="shared" si="112"/>
        <v/>
      </c>
      <c r="Q901" s="32" t="str">
        <f>IF(OR(AND(A901="",B901=""),C901="",J901="" ), "",ROUND((((J901-(IF(I901&gt;0, I901,IF(OR(C901="B", C901= "S"), 'Adjustment Factors'!$C$28,IF(C901="H", 'Adjustment Factors'!$C$29,"Sex Req'd")))))/L901)*205)+IF(I901&gt;0, I901,IF(OR(C901="B", C901= "S"), 'Adjustment Factors'!$C$28,IF(C901="H", 'Adjustment Factors'!$C$29,"Sex Req'd")))+IF(OR(C901="B",C901="S"),LOOKUP(N901,'Adjustment Factors'!$B$7:$B$25,'Adjustment Factors'!$D$7:$D$25),IF(C901="H",LOOKUP(N901,'Adjustment Factors'!$B$7:$B$25,'Adjustment Factors'!$E$7:$E$25),"")),0))</f>
        <v/>
      </c>
      <c r="R901" s="31" t="str">
        <f t="shared" si="113"/>
        <v/>
      </c>
      <c r="S901" s="32" t="str">
        <f t="shared" si="108"/>
        <v/>
      </c>
      <c r="T901" s="31" t="str">
        <f t="shared" si="114"/>
        <v/>
      </c>
    </row>
    <row r="902" spans="1:20" x14ac:dyDescent="0.25">
      <c r="A902" s="27"/>
      <c r="B902" s="28"/>
      <c r="C902" s="28"/>
      <c r="D902" s="29"/>
      <c r="E902" s="30"/>
      <c r="F902" s="30"/>
      <c r="G902" s="29"/>
      <c r="H902" s="27"/>
      <c r="I902" s="27"/>
      <c r="J902" s="27"/>
      <c r="K902" s="27"/>
      <c r="L902" s="31" t="str">
        <f t="shared" si="109"/>
        <v/>
      </c>
      <c r="M902" s="31" t="str">
        <f t="shared" si="110"/>
        <v/>
      </c>
      <c r="N902" s="31" t="str">
        <f t="shared" si="111"/>
        <v/>
      </c>
      <c r="O902" s="32" t="str">
        <f>IF(AND(A902="",B902=""), "",IF(I902&gt;0, I902+LOOKUP(N902,'Adjustment Factors'!$B$7:$B$25,'Adjustment Factors'!$C$7:$C$25),IF(OR(C902="B", C902= "S"), 'Adjustment Factors'!$C$28,IF(C902="H", 'Adjustment Factors'!$C$29,"Sex Req'd"))))</f>
        <v/>
      </c>
      <c r="P902" s="31" t="str">
        <f t="shared" si="112"/>
        <v/>
      </c>
      <c r="Q902" s="32" t="str">
        <f>IF(OR(AND(A902="",B902=""),C902="",J902="" ), "",ROUND((((J902-(IF(I902&gt;0, I902,IF(OR(C902="B", C902= "S"), 'Adjustment Factors'!$C$28,IF(C902="H", 'Adjustment Factors'!$C$29,"Sex Req'd")))))/L902)*205)+IF(I902&gt;0, I902,IF(OR(C902="B", C902= "S"), 'Adjustment Factors'!$C$28,IF(C902="H", 'Adjustment Factors'!$C$29,"Sex Req'd")))+IF(OR(C902="B",C902="S"),LOOKUP(N902,'Adjustment Factors'!$B$7:$B$25,'Adjustment Factors'!$D$7:$D$25),IF(C902="H",LOOKUP(N902,'Adjustment Factors'!$B$7:$B$25,'Adjustment Factors'!$E$7:$E$25),"")),0))</f>
        <v/>
      </c>
      <c r="R902" s="31" t="str">
        <f t="shared" si="113"/>
        <v/>
      </c>
      <c r="S902" s="32" t="str">
        <f t="shared" si="108"/>
        <v/>
      </c>
      <c r="T902" s="31" t="str">
        <f t="shared" si="114"/>
        <v/>
      </c>
    </row>
    <row r="903" spans="1:20" x14ac:dyDescent="0.25">
      <c r="A903" s="27"/>
      <c r="B903" s="28"/>
      <c r="C903" s="28"/>
      <c r="D903" s="29"/>
      <c r="E903" s="30"/>
      <c r="F903" s="30"/>
      <c r="G903" s="29"/>
      <c r="H903" s="27"/>
      <c r="I903" s="27"/>
      <c r="J903" s="27"/>
      <c r="K903" s="27"/>
      <c r="L903" s="31" t="str">
        <f t="shared" si="109"/>
        <v/>
      </c>
      <c r="M903" s="31" t="str">
        <f t="shared" si="110"/>
        <v/>
      </c>
      <c r="N903" s="31" t="str">
        <f t="shared" si="111"/>
        <v/>
      </c>
      <c r="O903" s="32" t="str">
        <f>IF(AND(A903="",B903=""), "",IF(I903&gt;0, I903+LOOKUP(N903,'Adjustment Factors'!$B$7:$B$25,'Adjustment Factors'!$C$7:$C$25),IF(OR(C903="B", C903= "S"), 'Adjustment Factors'!$C$28,IF(C903="H", 'Adjustment Factors'!$C$29,"Sex Req'd"))))</f>
        <v/>
      </c>
      <c r="P903" s="31" t="str">
        <f t="shared" si="112"/>
        <v/>
      </c>
      <c r="Q903" s="32" t="str">
        <f>IF(OR(AND(A903="",B903=""),C903="",J903="" ), "",ROUND((((J903-(IF(I903&gt;0, I903,IF(OR(C903="B", C903= "S"), 'Adjustment Factors'!$C$28,IF(C903="H", 'Adjustment Factors'!$C$29,"Sex Req'd")))))/L903)*205)+IF(I903&gt;0, I903,IF(OR(C903="B", C903= "S"), 'Adjustment Factors'!$C$28,IF(C903="H", 'Adjustment Factors'!$C$29,"Sex Req'd")))+IF(OR(C903="B",C903="S"),LOOKUP(N903,'Adjustment Factors'!$B$7:$B$25,'Adjustment Factors'!$D$7:$D$25),IF(C903="H",LOOKUP(N903,'Adjustment Factors'!$B$7:$B$25,'Adjustment Factors'!$E$7:$E$25),"")),0))</f>
        <v/>
      </c>
      <c r="R903" s="31" t="str">
        <f t="shared" si="113"/>
        <v/>
      </c>
      <c r="S903" s="32" t="str">
        <f t="shared" si="108"/>
        <v/>
      </c>
      <c r="T903" s="31" t="str">
        <f t="shared" si="114"/>
        <v/>
      </c>
    </row>
    <row r="904" spans="1:20" x14ac:dyDescent="0.25">
      <c r="A904" s="27"/>
      <c r="B904" s="28"/>
      <c r="C904" s="28"/>
      <c r="D904" s="29"/>
      <c r="E904" s="30"/>
      <c r="F904" s="30"/>
      <c r="G904" s="29"/>
      <c r="H904" s="27"/>
      <c r="I904" s="27"/>
      <c r="J904" s="27"/>
      <c r="K904" s="27"/>
      <c r="L904" s="31" t="str">
        <f t="shared" si="109"/>
        <v/>
      </c>
      <c r="M904" s="31" t="str">
        <f t="shared" si="110"/>
        <v/>
      </c>
      <c r="N904" s="31" t="str">
        <f t="shared" si="111"/>
        <v/>
      </c>
      <c r="O904" s="32" t="str">
        <f>IF(AND(A904="",B904=""), "",IF(I904&gt;0, I904+LOOKUP(N904,'Adjustment Factors'!$B$7:$B$25,'Adjustment Factors'!$C$7:$C$25),IF(OR(C904="B", C904= "S"), 'Adjustment Factors'!$C$28,IF(C904="H", 'Adjustment Factors'!$C$29,"Sex Req'd"))))</f>
        <v/>
      </c>
      <c r="P904" s="31" t="str">
        <f t="shared" si="112"/>
        <v/>
      </c>
      <c r="Q904" s="32" t="str">
        <f>IF(OR(AND(A904="",B904=""),C904="",J904="" ), "",ROUND((((J904-(IF(I904&gt;0, I904,IF(OR(C904="B", C904= "S"), 'Adjustment Factors'!$C$28,IF(C904="H", 'Adjustment Factors'!$C$29,"Sex Req'd")))))/L904)*205)+IF(I904&gt;0, I904,IF(OR(C904="B", C904= "S"), 'Adjustment Factors'!$C$28,IF(C904="H", 'Adjustment Factors'!$C$29,"Sex Req'd")))+IF(OR(C904="B",C904="S"),LOOKUP(N904,'Adjustment Factors'!$B$7:$B$25,'Adjustment Factors'!$D$7:$D$25),IF(C904="H",LOOKUP(N904,'Adjustment Factors'!$B$7:$B$25,'Adjustment Factors'!$E$7:$E$25),"")),0))</f>
        <v/>
      </c>
      <c r="R904" s="31" t="str">
        <f t="shared" si="113"/>
        <v/>
      </c>
      <c r="S904" s="32" t="str">
        <f t="shared" si="108"/>
        <v/>
      </c>
      <c r="T904" s="31" t="str">
        <f t="shared" si="114"/>
        <v/>
      </c>
    </row>
    <row r="905" spans="1:20" x14ac:dyDescent="0.25">
      <c r="A905" s="27"/>
      <c r="B905" s="28"/>
      <c r="C905" s="28"/>
      <c r="D905" s="29"/>
      <c r="E905" s="30"/>
      <c r="F905" s="30"/>
      <c r="G905" s="29"/>
      <c r="H905" s="27"/>
      <c r="I905" s="27"/>
      <c r="J905" s="27"/>
      <c r="K905" s="27"/>
      <c r="L905" s="31" t="str">
        <f t="shared" si="109"/>
        <v/>
      </c>
      <c r="M905" s="31" t="str">
        <f t="shared" si="110"/>
        <v/>
      </c>
      <c r="N905" s="31" t="str">
        <f t="shared" si="111"/>
        <v/>
      </c>
      <c r="O905" s="32" t="str">
        <f>IF(AND(A905="",B905=""), "",IF(I905&gt;0, I905+LOOKUP(N905,'Adjustment Factors'!$B$7:$B$25,'Adjustment Factors'!$C$7:$C$25),IF(OR(C905="B", C905= "S"), 'Adjustment Factors'!$C$28,IF(C905="H", 'Adjustment Factors'!$C$29,"Sex Req'd"))))</f>
        <v/>
      </c>
      <c r="P905" s="31" t="str">
        <f t="shared" si="112"/>
        <v/>
      </c>
      <c r="Q905" s="32" t="str">
        <f>IF(OR(AND(A905="",B905=""),C905="",J905="" ), "",ROUND((((J905-(IF(I905&gt;0, I905,IF(OR(C905="B", C905= "S"), 'Adjustment Factors'!$C$28,IF(C905="H", 'Adjustment Factors'!$C$29,"Sex Req'd")))))/L905)*205)+IF(I905&gt;0, I905,IF(OR(C905="B", C905= "S"), 'Adjustment Factors'!$C$28,IF(C905="H", 'Adjustment Factors'!$C$29,"Sex Req'd")))+IF(OR(C905="B",C905="S"),LOOKUP(N905,'Adjustment Factors'!$B$7:$B$25,'Adjustment Factors'!$D$7:$D$25),IF(C905="H",LOOKUP(N905,'Adjustment Factors'!$B$7:$B$25,'Adjustment Factors'!$E$7:$E$25),"")),0))</f>
        <v/>
      </c>
      <c r="R905" s="31" t="str">
        <f t="shared" si="113"/>
        <v/>
      </c>
      <c r="S905" s="32" t="str">
        <f t="shared" si="108"/>
        <v/>
      </c>
      <c r="T905" s="31" t="str">
        <f t="shared" si="114"/>
        <v/>
      </c>
    </row>
    <row r="906" spans="1:20" x14ac:dyDescent="0.25">
      <c r="A906" s="27"/>
      <c r="B906" s="28"/>
      <c r="C906" s="28"/>
      <c r="D906" s="29"/>
      <c r="E906" s="30"/>
      <c r="F906" s="30"/>
      <c r="G906" s="29"/>
      <c r="H906" s="27"/>
      <c r="I906" s="27"/>
      <c r="J906" s="27"/>
      <c r="K906" s="27"/>
      <c r="L906" s="31" t="str">
        <f t="shared" si="109"/>
        <v/>
      </c>
      <c r="M906" s="31" t="str">
        <f t="shared" si="110"/>
        <v/>
      </c>
      <c r="N906" s="31" t="str">
        <f t="shared" si="111"/>
        <v/>
      </c>
      <c r="O906" s="32" t="str">
        <f>IF(AND(A906="",B906=""), "",IF(I906&gt;0, I906+LOOKUP(N906,'Adjustment Factors'!$B$7:$B$25,'Adjustment Factors'!$C$7:$C$25),IF(OR(C906="B", C906= "S"), 'Adjustment Factors'!$C$28,IF(C906="H", 'Adjustment Factors'!$C$29,"Sex Req'd"))))</f>
        <v/>
      </c>
      <c r="P906" s="31" t="str">
        <f t="shared" si="112"/>
        <v/>
      </c>
      <c r="Q906" s="32" t="str">
        <f>IF(OR(AND(A906="",B906=""),C906="",J906="" ), "",ROUND((((J906-(IF(I906&gt;0, I906,IF(OR(C906="B", C906= "S"), 'Adjustment Factors'!$C$28,IF(C906="H", 'Adjustment Factors'!$C$29,"Sex Req'd")))))/L906)*205)+IF(I906&gt;0, I906,IF(OR(C906="B", C906= "S"), 'Adjustment Factors'!$C$28,IF(C906="H", 'Adjustment Factors'!$C$29,"Sex Req'd")))+IF(OR(C906="B",C906="S"),LOOKUP(N906,'Adjustment Factors'!$B$7:$B$25,'Adjustment Factors'!$D$7:$D$25),IF(C906="H",LOOKUP(N906,'Adjustment Factors'!$B$7:$B$25,'Adjustment Factors'!$E$7:$E$25),"")),0))</f>
        <v/>
      </c>
      <c r="R906" s="31" t="str">
        <f t="shared" si="113"/>
        <v/>
      </c>
      <c r="S906" s="32" t="str">
        <f t="shared" si="108"/>
        <v/>
      </c>
      <c r="T906" s="31" t="str">
        <f t="shared" si="114"/>
        <v/>
      </c>
    </row>
    <row r="907" spans="1:20" x14ac:dyDescent="0.25">
      <c r="A907" s="27"/>
      <c r="B907" s="28"/>
      <c r="C907" s="28"/>
      <c r="D907" s="29"/>
      <c r="E907" s="30"/>
      <c r="F907" s="30"/>
      <c r="G907" s="29"/>
      <c r="H907" s="27"/>
      <c r="I907" s="27"/>
      <c r="J907" s="27"/>
      <c r="K907" s="27"/>
      <c r="L907" s="31" t="str">
        <f t="shared" si="109"/>
        <v/>
      </c>
      <c r="M907" s="31" t="str">
        <f t="shared" si="110"/>
        <v/>
      </c>
      <c r="N907" s="31" t="str">
        <f t="shared" si="111"/>
        <v/>
      </c>
      <c r="O907" s="32" t="str">
        <f>IF(AND(A907="",B907=""), "",IF(I907&gt;0, I907+LOOKUP(N907,'Adjustment Factors'!$B$7:$B$25,'Adjustment Factors'!$C$7:$C$25),IF(OR(C907="B", C907= "S"), 'Adjustment Factors'!$C$28,IF(C907="H", 'Adjustment Factors'!$C$29,"Sex Req'd"))))</f>
        <v/>
      </c>
      <c r="P907" s="31" t="str">
        <f t="shared" si="112"/>
        <v/>
      </c>
      <c r="Q907" s="32" t="str">
        <f>IF(OR(AND(A907="",B907=""),C907="",J907="" ), "",ROUND((((J907-(IF(I907&gt;0, I907,IF(OR(C907="B", C907= "S"), 'Adjustment Factors'!$C$28,IF(C907="H", 'Adjustment Factors'!$C$29,"Sex Req'd")))))/L907)*205)+IF(I907&gt;0, I907,IF(OR(C907="B", C907= "S"), 'Adjustment Factors'!$C$28,IF(C907="H", 'Adjustment Factors'!$C$29,"Sex Req'd")))+IF(OR(C907="B",C907="S"),LOOKUP(N907,'Adjustment Factors'!$B$7:$B$25,'Adjustment Factors'!$D$7:$D$25),IF(C907="H",LOOKUP(N907,'Adjustment Factors'!$B$7:$B$25,'Adjustment Factors'!$E$7:$E$25),"")),0))</f>
        <v/>
      </c>
      <c r="R907" s="31" t="str">
        <f t="shared" si="113"/>
        <v/>
      </c>
      <c r="S907" s="32" t="str">
        <f t="shared" si="108"/>
        <v/>
      </c>
      <c r="T907" s="31" t="str">
        <f t="shared" si="114"/>
        <v/>
      </c>
    </row>
    <row r="908" spans="1:20" x14ac:dyDescent="0.25">
      <c r="A908" s="27"/>
      <c r="B908" s="28"/>
      <c r="C908" s="28"/>
      <c r="D908" s="29"/>
      <c r="E908" s="30"/>
      <c r="F908" s="30"/>
      <c r="G908" s="29"/>
      <c r="H908" s="27"/>
      <c r="I908" s="27"/>
      <c r="J908" s="27"/>
      <c r="K908" s="27"/>
      <c r="L908" s="31" t="str">
        <f t="shared" si="109"/>
        <v/>
      </c>
      <c r="M908" s="31" t="str">
        <f t="shared" si="110"/>
        <v/>
      </c>
      <c r="N908" s="31" t="str">
        <f t="shared" si="111"/>
        <v/>
      </c>
      <c r="O908" s="32" t="str">
        <f>IF(AND(A908="",B908=""), "",IF(I908&gt;0, I908+LOOKUP(N908,'Adjustment Factors'!$B$7:$B$25,'Adjustment Factors'!$C$7:$C$25),IF(OR(C908="B", C908= "S"), 'Adjustment Factors'!$C$28,IF(C908="H", 'Adjustment Factors'!$C$29,"Sex Req'd"))))</f>
        <v/>
      </c>
      <c r="P908" s="31" t="str">
        <f t="shared" si="112"/>
        <v/>
      </c>
      <c r="Q908" s="32" t="str">
        <f>IF(OR(AND(A908="",B908=""),C908="",J908="" ), "",ROUND((((J908-(IF(I908&gt;0, I908,IF(OR(C908="B", C908= "S"), 'Adjustment Factors'!$C$28,IF(C908="H", 'Adjustment Factors'!$C$29,"Sex Req'd")))))/L908)*205)+IF(I908&gt;0, I908,IF(OR(C908="B", C908= "S"), 'Adjustment Factors'!$C$28,IF(C908="H", 'Adjustment Factors'!$C$29,"Sex Req'd")))+IF(OR(C908="B",C908="S"),LOOKUP(N908,'Adjustment Factors'!$B$7:$B$25,'Adjustment Factors'!$D$7:$D$25),IF(C908="H",LOOKUP(N908,'Adjustment Factors'!$B$7:$B$25,'Adjustment Factors'!$E$7:$E$25),"")),0))</f>
        <v/>
      </c>
      <c r="R908" s="31" t="str">
        <f t="shared" si="113"/>
        <v/>
      </c>
      <c r="S908" s="32" t="str">
        <f t="shared" si="108"/>
        <v/>
      </c>
      <c r="T908" s="31" t="str">
        <f t="shared" si="114"/>
        <v/>
      </c>
    </row>
    <row r="909" spans="1:20" x14ac:dyDescent="0.25">
      <c r="A909" s="27"/>
      <c r="B909" s="28"/>
      <c r="C909" s="28"/>
      <c r="D909" s="29"/>
      <c r="E909" s="30"/>
      <c r="F909" s="30"/>
      <c r="G909" s="29"/>
      <c r="H909" s="27"/>
      <c r="I909" s="27"/>
      <c r="J909" s="27"/>
      <c r="K909" s="27"/>
      <c r="L909" s="31" t="str">
        <f t="shared" si="109"/>
        <v/>
      </c>
      <c r="M909" s="31" t="str">
        <f t="shared" si="110"/>
        <v/>
      </c>
      <c r="N909" s="31" t="str">
        <f t="shared" si="111"/>
        <v/>
      </c>
      <c r="O909" s="32" t="str">
        <f>IF(AND(A909="",B909=""), "",IF(I909&gt;0, I909+LOOKUP(N909,'Adjustment Factors'!$B$7:$B$25,'Adjustment Factors'!$C$7:$C$25),IF(OR(C909="B", C909= "S"), 'Adjustment Factors'!$C$28,IF(C909="H", 'Adjustment Factors'!$C$29,"Sex Req'd"))))</f>
        <v/>
      </c>
      <c r="P909" s="31" t="str">
        <f t="shared" si="112"/>
        <v/>
      </c>
      <c r="Q909" s="32" t="str">
        <f>IF(OR(AND(A909="",B909=""),C909="",J909="" ), "",ROUND((((J909-(IF(I909&gt;0, I909,IF(OR(C909="B", C909= "S"), 'Adjustment Factors'!$C$28,IF(C909="H", 'Adjustment Factors'!$C$29,"Sex Req'd")))))/L909)*205)+IF(I909&gt;0, I909,IF(OR(C909="B", C909= "S"), 'Adjustment Factors'!$C$28,IF(C909="H", 'Adjustment Factors'!$C$29,"Sex Req'd")))+IF(OR(C909="B",C909="S"),LOOKUP(N909,'Adjustment Factors'!$B$7:$B$25,'Adjustment Factors'!$D$7:$D$25),IF(C909="H",LOOKUP(N909,'Adjustment Factors'!$B$7:$B$25,'Adjustment Factors'!$E$7:$E$25),"")),0))</f>
        <v/>
      </c>
      <c r="R909" s="31" t="str">
        <f t="shared" si="113"/>
        <v/>
      </c>
      <c r="S909" s="32" t="str">
        <f t="shared" si="108"/>
        <v/>
      </c>
      <c r="T909" s="31" t="str">
        <f t="shared" si="114"/>
        <v/>
      </c>
    </row>
    <row r="910" spans="1:20" x14ac:dyDescent="0.25">
      <c r="A910" s="27"/>
      <c r="B910" s="28"/>
      <c r="C910" s="28"/>
      <c r="D910" s="29"/>
      <c r="E910" s="30"/>
      <c r="F910" s="30"/>
      <c r="G910" s="29"/>
      <c r="H910" s="27"/>
      <c r="I910" s="27"/>
      <c r="J910" s="27"/>
      <c r="K910" s="27"/>
      <c r="L910" s="31" t="str">
        <f t="shared" si="109"/>
        <v/>
      </c>
      <c r="M910" s="31" t="str">
        <f t="shared" si="110"/>
        <v/>
      </c>
      <c r="N910" s="31" t="str">
        <f t="shared" si="111"/>
        <v/>
      </c>
      <c r="O910" s="32" t="str">
        <f>IF(AND(A910="",B910=""), "",IF(I910&gt;0, I910+LOOKUP(N910,'Adjustment Factors'!$B$7:$B$25,'Adjustment Factors'!$C$7:$C$25),IF(OR(C910="B", C910= "S"), 'Adjustment Factors'!$C$28,IF(C910="H", 'Adjustment Factors'!$C$29,"Sex Req'd"))))</f>
        <v/>
      </c>
      <c r="P910" s="31" t="str">
        <f t="shared" si="112"/>
        <v/>
      </c>
      <c r="Q910" s="32" t="str">
        <f>IF(OR(AND(A910="",B910=""),C910="",J910="" ), "",ROUND((((J910-(IF(I910&gt;0, I910,IF(OR(C910="B", C910= "S"), 'Adjustment Factors'!$C$28,IF(C910="H", 'Adjustment Factors'!$C$29,"Sex Req'd")))))/L910)*205)+IF(I910&gt;0, I910,IF(OR(C910="B", C910= "S"), 'Adjustment Factors'!$C$28,IF(C910="H", 'Adjustment Factors'!$C$29,"Sex Req'd")))+IF(OR(C910="B",C910="S"),LOOKUP(N910,'Adjustment Factors'!$B$7:$B$25,'Adjustment Factors'!$D$7:$D$25),IF(C910="H",LOOKUP(N910,'Adjustment Factors'!$B$7:$B$25,'Adjustment Factors'!$E$7:$E$25),"")),0))</f>
        <v/>
      </c>
      <c r="R910" s="31" t="str">
        <f t="shared" si="113"/>
        <v/>
      </c>
      <c r="S910" s="32" t="str">
        <f t="shared" si="108"/>
        <v/>
      </c>
      <c r="T910" s="31" t="str">
        <f t="shared" si="114"/>
        <v/>
      </c>
    </row>
    <row r="911" spans="1:20" x14ac:dyDescent="0.25">
      <c r="A911" s="27"/>
      <c r="B911" s="28"/>
      <c r="C911" s="28"/>
      <c r="D911" s="29"/>
      <c r="E911" s="30"/>
      <c r="F911" s="30"/>
      <c r="G911" s="29"/>
      <c r="H911" s="27"/>
      <c r="I911" s="27"/>
      <c r="J911" s="27"/>
      <c r="K911" s="27"/>
      <c r="L911" s="31" t="str">
        <f t="shared" si="109"/>
        <v/>
      </c>
      <c r="M911" s="31" t="str">
        <f t="shared" si="110"/>
        <v/>
      </c>
      <c r="N911" s="31" t="str">
        <f t="shared" si="111"/>
        <v/>
      </c>
      <c r="O911" s="32" t="str">
        <f>IF(AND(A911="",B911=""), "",IF(I911&gt;0, I911+LOOKUP(N911,'Adjustment Factors'!$B$7:$B$25,'Adjustment Factors'!$C$7:$C$25),IF(OR(C911="B", C911= "S"), 'Adjustment Factors'!$C$28,IF(C911="H", 'Adjustment Factors'!$C$29,"Sex Req'd"))))</f>
        <v/>
      </c>
      <c r="P911" s="31" t="str">
        <f t="shared" si="112"/>
        <v/>
      </c>
      <c r="Q911" s="32" t="str">
        <f>IF(OR(AND(A911="",B911=""),C911="",J911="" ), "",ROUND((((J911-(IF(I911&gt;0, I911,IF(OR(C911="B", C911= "S"), 'Adjustment Factors'!$C$28,IF(C911="H", 'Adjustment Factors'!$C$29,"Sex Req'd")))))/L911)*205)+IF(I911&gt;0, I911,IF(OR(C911="B", C911= "S"), 'Adjustment Factors'!$C$28,IF(C911="H", 'Adjustment Factors'!$C$29,"Sex Req'd")))+IF(OR(C911="B",C911="S"),LOOKUP(N911,'Adjustment Factors'!$B$7:$B$25,'Adjustment Factors'!$D$7:$D$25),IF(C911="H",LOOKUP(N911,'Adjustment Factors'!$B$7:$B$25,'Adjustment Factors'!$E$7:$E$25),"")),0))</f>
        <v/>
      </c>
      <c r="R911" s="31" t="str">
        <f t="shared" si="113"/>
        <v/>
      </c>
      <c r="S911" s="32" t="str">
        <f t="shared" si="108"/>
        <v/>
      </c>
      <c r="T911" s="31" t="str">
        <f t="shared" si="114"/>
        <v/>
      </c>
    </row>
    <row r="912" spans="1:20" x14ac:dyDescent="0.25">
      <c r="A912" s="27"/>
      <c r="B912" s="28"/>
      <c r="C912" s="28"/>
      <c r="D912" s="29"/>
      <c r="E912" s="30"/>
      <c r="F912" s="30"/>
      <c r="G912" s="29"/>
      <c r="H912" s="27"/>
      <c r="I912" s="27"/>
      <c r="J912" s="27"/>
      <c r="K912" s="27"/>
      <c r="L912" s="31" t="str">
        <f t="shared" si="109"/>
        <v/>
      </c>
      <c r="M912" s="31" t="str">
        <f t="shared" si="110"/>
        <v/>
      </c>
      <c r="N912" s="31" t="str">
        <f t="shared" si="111"/>
        <v/>
      </c>
      <c r="O912" s="32" t="str">
        <f>IF(AND(A912="",B912=""), "",IF(I912&gt;0, I912+LOOKUP(N912,'Adjustment Factors'!$B$7:$B$25,'Adjustment Factors'!$C$7:$C$25),IF(OR(C912="B", C912= "S"), 'Adjustment Factors'!$C$28,IF(C912="H", 'Adjustment Factors'!$C$29,"Sex Req'd"))))</f>
        <v/>
      </c>
      <c r="P912" s="31" t="str">
        <f t="shared" si="112"/>
        <v/>
      </c>
      <c r="Q912" s="32" t="str">
        <f>IF(OR(AND(A912="",B912=""),C912="",J912="" ), "",ROUND((((J912-(IF(I912&gt;0, I912,IF(OR(C912="B", C912= "S"), 'Adjustment Factors'!$C$28,IF(C912="H", 'Adjustment Factors'!$C$29,"Sex Req'd")))))/L912)*205)+IF(I912&gt;0, I912,IF(OR(C912="B", C912= "S"), 'Adjustment Factors'!$C$28,IF(C912="H", 'Adjustment Factors'!$C$29,"Sex Req'd")))+IF(OR(C912="B",C912="S"),LOOKUP(N912,'Adjustment Factors'!$B$7:$B$25,'Adjustment Factors'!$D$7:$D$25),IF(C912="H",LOOKUP(N912,'Adjustment Factors'!$B$7:$B$25,'Adjustment Factors'!$E$7:$E$25),"")),0))</f>
        <v/>
      </c>
      <c r="R912" s="31" t="str">
        <f t="shared" si="113"/>
        <v/>
      </c>
      <c r="S912" s="32" t="str">
        <f t="shared" si="108"/>
        <v/>
      </c>
      <c r="T912" s="31" t="str">
        <f t="shared" si="114"/>
        <v/>
      </c>
    </row>
    <row r="913" spans="1:20" x14ac:dyDescent="0.25">
      <c r="A913" s="27"/>
      <c r="B913" s="28"/>
      <c r="C913" s="28"/>
      <c r="D913" s="29"/>
      <c r="E913" s="30"/>
      <c r="F913" s="30"/>
      <c r="G913" s="29"/>
      <c r="H913" s="27"/>
      <c r="I913" s="27"/>
      <c r="J913" s="27"/>
      <c r="K913" s="27"/>
      <c r="L913" s="31" t="str">
        <f t="shared" si="109"/>
        <v/>
      </c>
      <c r="M913" s="31" t="str">
        <f t="shared" si="110"/>
        <v/>
      </c>
      <c r="N913" s="31" t="str">
        <f t="shared" si="111"/>
        <v/>
      </c>
      <c r="O913" s="32" t="str">
        <f>IF(AND(A913="",B913=""), "",IF(I913&gt;0, I913+LOOKUP(N913,'Adjustment Factors'!$B$7:$B$25,'Adjustment Factors'!$C$7:$C$25),IF(OR(C913="B", C913= "S"), 'Adjustment Factors'!$C$28,IF(C913="H", 'Adjustment Factors'!$C$29,"Sex Req'd"))))</f>
        <v/>
      </c>
      <c r="P913" s="31" t="str">
        <f t="shared" si="112"/>
        <v/>
      </c>
      <c r="Q913" s="32" t="str">
        <f>IF(OR(AND(A913="",B913=""),C913="",J913="" ), "",ROUND((((J913-(IF(I913&gt;0, I913,IF(OR(C913="B", C913= "S"), 'Adjustment Factors'!$C$28,IF(C913="H", 'Adjustment Factors'!$C$29,"Sex Req'd")))))/L913)*205)+IF(I913&gt;0, I913,IF(OR(C913="B", C913= "S"), 'Adjustment Factors'!$C$28,IF(C913="H", 'Adjustment Factors'!$C$29,"Sex Req'd")))+IF(OR(C913="B",C913="S"),LOOKUP(N913,'Adjustment Factors'!$B$7:$B$25,'Adjustment Factors'!$D$7:$D$25),IF(C913="H",LOOKUP(N913,'Adjustment Factors'!$B$7:$B$25,'Adjustment Factors'!$E$7:$E$25),"")),0))</f>
        <v/>
      </c>
      <c r="R913" s="31" t="str">
        <f t="shared" si="113"/>
        <v/>
      </c>
      <c r="S913" s="32" t="str">
        <f t="shared" si="108"/>
        <v/>
      </c>
      <c r="T913" s="31" t="str">
        <f t="shared" si="114"/>
        <v/>
      </c>
    </row>
    <row r="914" spans="1:20" x14ac:dyDescent="0.25">
      <c r="A914" s="27"/>
      <c r="B914" s="28"/>
      <c r="C914" s="28"/>
      <c r="D914" s="29"/>
      <c r="E914" s="30"/>
      <c r="F914" s="30"/>
      <c r="G914" s="29"/>
      <c r="H914" s="27"/>
      <c r="I914" s="27"/>
      <c r="J914" s="27"/>
      <c r="K914" s="27"/>
      <c r="L914" s="31" t="str">
        <f t="shared" si="109"/>
        <v/>
      </c>
      <c r="M914" s="31" t="str">
        <f t="shared" si="110"/>
        <v/>
      </c>
      <c r="N914" s="31" t="str">
        <f t="shared" si="111"/>
        <v/>
      </c>
      <c r="O914" s="32" t="str">
        <f>IF(AND(A914="",B914=""), "",IF(I914&gt;0, I914+LOOKUP(N914,'Adjustment Factors'!$B$7:$B$25,'Adjustment Factors'!$C$7:$C$25),IF(OR(C914="B", C914= "S"), 'Adjustment Factors'!$C$28,IF(C914="H", 'Adjustment Factors'!$C$29,"Sex Req'd"))))</f>
        <v/>
      </c>
      <c r="P914" s="31" t="str">
        <f t="shared" si="112"/>
        <v/>
      </c>
      <c r="Q914" s="32" t="str">
        <f>IF(OR(AND(A914="",B914=""),C914="",J914="" ), "",ROUND((((J914-(IF(I914&gt;0, I914,IF(OR(C914="B", C914= "S"), 'Adjustment Factors'!$C$28,IF(C914="H", 'Adjustment Factors'!$C$29,"Sex Req'd")))))/L914)*205)+IF(I914&gt;0, I914,IF(OR(C914="B", C914= "S"), 'Adjustment Factors'!$C$28,IF(C914="H", 'Adjustment Factors'!$C$29,"Sex Req'd")))+IF(OR(C914="B",C914="S"),LOOKUP(N914,'Adjustment Factors'!$B$7:$B$25,'Adjustment Factors'!$D$7:$D$25),IF(C914="H",LOOKUP(N914,'Adjustment Factors'!$B$7:$B$25,'Adjustment Factors'!$E$7:$E$25),"")),0))</f>
        <v/>
      </c>
      <c r="R914" s="31" t="str">
        <f t="shared" si="113"/>
        <v/>
      </c>
      <c r="S914" s="32" t="str">
        <f t="shared" si="108"/>
        <v/>
      </c>
      <c r="T914" s="31" t="str">
        <f t="shared" si="114"/>
        <v/>
      </c>
    </row>
    <row r="915" spans="1:20" x14ac:dyDescent="0.25">
      <c r="A915" s="27"/>
      <c r="B915" s="28"/>
      <c r="C915" s="28"/>
      <c r="D915" s="29"/>
      <c r="E915" s="30"/>
      <c r="F915" s="30"/>
      <c r="G915" s="29"/>
      <c r="H915" s="27"/>
      <c r="I915" s="27"/>
      <c r="J915" s="27"/>
      <c r="K915" s="27"/>
      <c r="L915" s="31" t="str">
        <f t="shared" si="109"/>
        <v/>
      </c>
      <c r="M915" s="31" t="str">
        <f t="shared" si="110"/>
        <v/>
      </c>
      <c r="N915" s="31" t="str">
        <f t="shared" si="111"/>
        <v/>
      </c>
      <c r="O915" s="32" t="str">
        <f>IF(AND(A915="",B915=""), "",IF(I915&gt;0, I915+LOOKUP(N915,'Adjustment Factors'!$B$7:$B$25,'Adjustment Factors'!$C$7:$C$25),IF(OR(C915="B", C915= "S"), 'Adjustment Factors'!$C$28,IF(C915="H", 'Adjustment Factors'!$C$29,"Sex Req'd"))))</f>
        <v/>
      </c>
      <c r="P915" s="31" t="str">
        <f t="shared" si="112"/>
        <v/>
      </c>
      <c r="Q915" s="32" t="str">
        <f>IF(OR(AND(A915="",B915=""),C915="",J915="" ), "",ROUND((((J915-(IF(I915&gt;0, I915,IF(OR(C915="B", C915= "S"), 'Adjustment Factors'!$C$28,IF(C915="H", 'Adjustment Factors'!$C$29,"Sex Req'd")))))/L915)*205)+IF(I915&gt;0, I915,IF(OR(C915="B", C915= "S"), 'Adjustment Factors'!$C$28,IF(C915="H", 'Adjustment Factors'!$C$29,"Sex Req'd")))+IF(OR(C915="B",C915="S"),LOOKUP(N915,'Adjustment Factors'!$B$7:$B$25,'Adjustment Factors'!$D$7:$D$25),IF(C915="H",LOOKUP(N915,'Adjustment Factors'!$B$7:$B$25,'Adjustment Factors'!$E$7:$E$25),"")),0))</f>
        <v/>
      </c>
      <c r="R915" s="31" t="str">
        <f t="shared" si="113"/>
        <v/>
      </c>
      <c r="S915" s="32" t="str">
        <f t="shared" si="108"/>
        <v/>
      </c>
      <c r="T915" s="31" t="str">
        <f t="shared" si="114"/>
        <v/>
      </c>
    </row>
    <row r="916" spans="1:20" x14ac:dyDescent="0.25">
      <c r="A916" s="27"/>
      <c r="B916" s="28"/>
      <c r="C916" s="28"/>
      <c r="D916" s="29"/>
      <c r="E916" s="30"/>
      <c r="F916" s="30"/>
      <c r="G916" s="29"/>
      <c r="H916" s="27"/>
      <c r="I916" s="27"/>
      <c r="J916" s="27"/>
      <c r="K916" s="27"/>
      <c r="L916" s="31" t="str">
        <f t="shared" si="109"/>
        <v/>
      </c>
      <c r="M916" s="31" t="str">
        <f t="shared" si="110"/>
        <v/>
      </c>
      <c r="N916" s="31" t="str">
        <f t="shared" si="111"/>
        <v/>
      </c>
      <c r="O916" s="32" t="str">
        <f>IF(AND(A916="",B916=""), "",IF(I916&gt;0, I916+LOOKUP(N916,'Adjustment Factors'!$B$7:$B$25,'Adjustment Factors'!$C$7:$C$25),IF(OR(C916="B", C916= "S"), 'Adjustment Factors'!$C$28,IF(C916="H", 'Adjustment Factors'!$C$29,"Sex Req'd"))))</f>
        <v/>
      </c>
      <c r="P916" s="31" t="str">
        <f t="shared" si="112"/>
        <v/>
      </c>
      <c r="Q916" s="32" t="str">
        <f>IF(OR(AND(A916="",B916=""),C916="",J916="" ), "",ROUND((((J916-(IF(I916&gt;0, I916,IF(OR(C916="B", C916= "S"), 'Adjustment Factors'!$C$28,IF(C916="H", 'Adjustment Factors'!$C$29,"Sex Req'd")))))/L916)*205)+IF(I916&gt;0, I916,IF(OR(C916="B", C916= "S"), 'Adjustment Factors'!$C$28,IF(C916="H", 'Adjustment Factors'!$C$29,"Sex Req'd")))+IF(OR(C916="B",C916="S"),LOOKUP(N916,'Adjustment Factors'!$B$7:$B$25,'Adjustment Factors'!$D$7:$D$25),IF(C916="H",LOOKUP(N916,'Adjustment Factors'!$B$7:$B$25,'Adjustment Factors'!$E$7:$E$25),"")),0))</f>
        <v/>
      </c>
      <c r="R916" s="31" t="str">
        <f t="shared" si="113"/>
        <v/>
      </c>
      <c r="S916" s="32" t="str">
        <f t="shared" si="108"/>
        <v/>
      </c>
      <c r="T916" s="31" t="str">
        <f t="shared" si="114"/>
        <v/>
      </c>
    </row>
    <row r="917" spans="1:20" x14ac:dyDescent="0.25">
      <c r="A917" s="27"/>
      <c r="B917" s="28"/>
      <c r="C917" s="28"/>
      <c r="D917" s="29"/>
      <c r="E917" s="30"/>
      <c r="F917" s="30"/>
      <c r="G917" s="29"/>
      <c r="H917" s="27"/>
      <c r="I917" s="27"/>
      <c r="J917" s="27"/>
      <c r="K917" s="27"/>
      <c r="L917" s="31" t="str">
        <f t="shared" si="109"/>
        <v/>
      </c>
      <c r="M917" s="31" t="str">
        <f t="shared" si="110"/>
        <v/>
      </c>
      <c r="N917" s="31" t="str">
        <f t="shared" si="111"/>
        <v/>
      </c>
      <c r="O917" s="32" t="str">
        <f>IF(AND(A917="",B917=""), "",IF(I917&gt;0, I917+LOOKUP(N917,'Adjustment Factors'!$B$7:$B$25,'Adjustment Factors'!$C$7:$C$25),IF(OR(C917="B", C917= "S"), 'Adjustment Factors'!$C$28,IF(C917="H", 'Adjustment Factors'!$C$29,"Sex Req'd"))))</f>
        <v/>
      </c>
      <c r="P917" s="31" t="str">
        <f t="shared" si="112"/>
        <v/>
      </c>
      <c r="Q917" s="32" t="str">
        <f>IF(OR(AND(A917="",B917=""),C917="",J917="" ), "",ROUND((((J917-(IF(I917&gt;0, I917,IF(OR(C917="B", C917= "S"), 'Adjustment Factors'!$C$28,IF(C917="H", 'Adjustment Factors'!$C$29,"Sex Req'd")))))/L917)*205)+IF(I917&gt;0, I917,IF(OR(C917="B", C917= "S"), 'Adjustment Factors'!$C$28,IF(C917="H", 'Adjustment Factors'!$C$29,"Sex Req'd")))+IF(OR(C917="B",C917="S"),LOOKUP(N917,'Adjustment Factors'!$B$7:$B$25,'Adjustment Factors'!$D$7:$D$25),IF(C917="H",LOOKUP(N917,'Adjustment Factors'!$B$7:$B$25,'Adjustment Factors'!$E$7:$E$25),"")),0))</f>
        <v/>
      </c>
      <c r="R917" s="31" t="str">
        <f t="shared" si="113"/>
        <v/>
      </c>
      <c r="S917" s="32" t="str">
        <f t="shared" si="108"/>
        <v/>
      </c>
      <c r="T917" s="31" t="str">
        <f t="shared" si="114"/>
        <v/>
      </c>
    </row>
    <row r="918" spans="1:20" x14ac:dyDescent="0.25">
      <c r="A918" s="27"/>
      <c r="B918" s="28"/>
      <c r="C918" s="28"/>
      <c r="D918" s="29"/>
      <c r="E918" s="30"/>
      <c r="F918" s="30"/>
      <c r="G918" s="29"/>
      <c r="H918" s="27"/>
      <c r="I918" s="27"/>
      <c r="J918" s="27"/>
      <c r="K918" s="27"/>
      <c r="L918" s="31" t="str">
        <f t="shared" si="109"/>
        <v/>
      </c>
      <c r="M918" s="31" t="str">
        <f t="shared" si="110"/>
        <v/>
      </c>
      <c r="N918" s="31" t="str">
        <f t="shared" si="111"/>
        <v/>
      </c>
      <c r="O918" s="32" t="str">
        <f>IF(AND(A918="",B918=""), "",IF(I918&gt;0, I918+LOOKUP(N918,'Adjustment Factors'!$B$7:$B$25,'Adjustment Factors'!$C$7:$C$25),IF(OR(C918="B", C918= "S"), 'Adjustment Factors'!$C$28,IF(C918="H", 'Adjustment Factors'!$C$29,"Sex Req'd"))))</f>
        <v/>
      </c>
      <c r="P918" s="31" t="str">
        <f t="shared" si="112"/>
        <v/>
      </c>
      <c r="Q918" s="32" t="str">
        <f>IF(OR(AND(A918="",B918=""),C918="",J918="" ), "",ROUND((((J918-(IF(I918&gt;0, I918,IF(OR(C918="B", C918= "S"), 'Adjustment Factors'!$C$28,IF(C918="H", 'Adjustment Factors'!$C$29,"Sex Req'd")))))/L918)*205)+IF(I918&gt;0, I918,IF(OR(C918="B", C918= "S"), 'Adjustment Factors'!$C$28,IF(C918="H", 'Adjustment Factors'!$C$29,"Sex Req'd")))+IF(OR(C918="B",C918="S"),LOOKUP(N918,'Adjustment Factors'!$B$7:$B$25,'Adjustment Factors'!$D$7:$D$25),IF(C918="H",LOOKUP(N918,'Adjustment Factors'!$B$7:$B$25,'Adjustment Factors'!$E$7:$E$25),"")),0))</f>
        <v/>
      </c>
      <c r="R918" s="31" t="str">
        <f t="shared" si="113"/>
        <v/>
      </c>
      <c r="S918" s="32" t="str">
        <f t="shared" si="108"/>
        <v/>
      </c>
      <c r="T918" s="31" t="str">
        <f t="shared" si="114"/>
        <v/>
      </c>
    </row>
    <row r="919" spans="1:20" x14ac:dyDescent="0.25">
      <c r="A919" s="27"/>
      <c r="B919" s="28"/>
      <c r="C919" s="28"/>
      <c r="D919" s="29"/>
      <c r="E919" s="30"/>
      <c r="F919" s="30"/>
      <c r="G919" s="29"/>
      <c r="H919" s="27"/>
      <c r="I919" s="27"/>
      <c r="J919" s="27"/>
      <c r="K919" s="27"/>
      <c r="L919" s="31" t="str">
        <f t="shared" si="109"/>
        <v/>
      </c>
      <c r="M919" s="31" t="str">
        <f t="shared" si="110"/>
        <v/>
      </c>
      <c r="N919" s="31" t="str">
        <f t="shared" si="111"/>
        <v/>
      </c>
      <c r="O919" s="32" t="str">
        <f>IF(AND(A919="",B919=""), "",IF(I919&gt;0, I919+LOOKUP(N919,'Adjustment Factors'!$B$7:$B$25,'Adjustment Factors'!$C$7:$C$25),IF(OR(C919="B", C919= "S"), 'Adjustment Factors'!$C$28,IF(C919="H", 'Adjustment Factors'!$C$29,"Sex Req'd"))))</f>
        <v/>
      </c>
      <c r="P919" s="31" t="str">
        <f t="shared" si="112"/>
        <v/>
      </c>
      <c r="Q919" s="32" t="str">
        <f>IF(OR(AND(A919="",B919=""),C919="",J919="" ), "",ROUND((((J919-(IF(I919&gt;0, I919,IF(OR(C919="B", C919= "S"), 'Adjustment Factors'!$C$28,IF(C919="H", 'Adjustment Factors'!$C$29,"Sex Req'd")))))/L919)*205)+IF(I919&gt;0, I919,IF(OR(C919="B", C919= "S"), 'Adjustment Factors'!$C$28,IF(C919="H", 'Adjustment Factors'!$C$29,"Sex Req'd")))+IF(OR(C919="B",C919="S"),LOOKUP(N919,'Adjustment Factors'!$B$7:$B$25,'Adjustment Factors'!$D$7:$D$25),IF(C919="H",LOOKUP(N919,'Adjustment Factors'!$B$7:$B$25,'Adjustment Factors'!$E$7:$E$25),"")),0))</f>
        <v/>
      </c>
      <c r="R919" s="31" t="str">
        <f t="shared" si="113"/>
        <v/>
      </c>
      <c r="S919" s="32" t="str">
        <f t="shared" ref="S919:S982" si="115">IF(OR(AND(A919="",B919=""),C919="",J919="", K919="" ), "",ROUND(((K919-J919)/($D$9-$D$8))*160+Q919,0))</f>
        <v/>
      </c>
      <c r="T919" s="31" t="str">
        <f t="shared" si="114"/>
        <v/>
      </c>
    </row>
    <row r="920" spans="1:20" x14ac:dyDescent="0.25">
      <c r="A920" s="27"/>
      <c r="B920" s="28"/>
      <c r="C920" s="28"/>
      <c r="D920" s="29"/>
      <c r="E920" s="30"/>
      <c r="F920" s="30"/>
      <c r="G920" s="29"/>
      <c r="H920" s="27"/>
      <c r="I920" s="27"/>
      <c r="J920" s="27"/>
      <c r="K920" s="27"/>
      <c r="L920" s="31" t="str">
        <f t="shared" si="109"/>
        <v/>
      </c>
      <c r="M920" s="31" t="str">
        <f t="shared" si="110"/>
        <v/>
      </c>
      <c r="N920" s="31" t="str">
        <f t="shared" si="111"/>
        <v/>
      </c>
      <c r="O920" s="32" t="str">
        <f>IF(AND(A920="",B920=""), "",IF(I920&gt;0, I920+LOOKUP(N920,'Adjustment Factors'!$B$7:$B$25,'Adjustment Factors'!$C$7:$C$25),IF(OR(C920="B", C920= "S"), 'Adjustment Factors'!$C$28,IF(C920="H", 'Adjustment Factors'!$C$29,"Sex Req'd"))))</f>
        <v/>
      </c>
      <c r="P920" s="31" t="str">
        <f t="shared" si="112"/>
        <v/>
      </c>
      <c r="Q920" s="32" t="str">
        <f>IF(OR(AND(A920="",B920=""),C920="",J920="" ), "",ROUND((((J920-(IF(I920&gt;0, I920,IF(OR(C920="B", C920= "S"), 'Adjustment Factors'!$C$28,IF(C920="H", 'Adjustment Factors'!$C$29,"Sex Req'd")))))/L920)*205)+IF(I920&gt;0, I920,IF(OR(C920="B", C920= "S"), 'Adjustment Factors'!$C$28,IF(C920="H", 'Adjustment Factors'!$C$29,"Sex Req'd")))+IF(OR(C920="B",C920="S"),LOOKUP(N920,'Adjustment Factors'!$B$7:$B$25,'Adjustment Factors'!$D$7:$D$25),IF(C920="H",LOOKUP(N920,'Adjustment Factors'!$B$7:$B$25,'Adjustment Factors'!$E$7:$E$25),"")),0))</f>
        <v/>
      </c>
      <c r="R920" s="31" t="str">
        <f t="shared" si="113"/>
        <v/>
      </c>
      <c r="S920" s="32" t="str">
        <f t="shared" si="115"/>
        <v/>
      </c>
      <c r="T920" s="31" t="str">
        <f t="shared" si="114"/>
        <v/>
      </c>
    </row>
    <row r="921" spans="1:20" x14ac:dyDescent="0.25">
      <c r="A921" s="27"/>
      <c r="B921" s="28"/>
      <c r="C921" s="28"/>
      <c r="D921" s="29"/>
      <c r="E921" s="30"/>
      <c r="F921" s="30"/>
      <c r="G921" s="29"/>
      <c r="H921" s="27"/>
      <c r="I921" s="27"/>
      <c r="J921" s="27"/>
      <c r="K921" s="27"/>
      <c r="L921" s="31" t="str">
        <f t="shared" si="109"/>
        <v/>
      </c>
      <c r="M921" s="31" t="str">
        <f t="shared" si="110"/>
        <v/>
      </c>
      <c r="N921" s="31" t="str">
        <f t="shared" si="111"/>
        <v/>
      </c>
      <c r="O921" s="32" t="str">
        <f>IF(AND(A921="",B921=""), "",IF(I921&gt;0, I921+LOOKUP(N921,'Adjustment Factors'!$B$7:$B$25,'Adjustment Factors'!$C$7:$C$25),IF(OR(C921="B", C921= "S"), 'Adjustment Factors'!$C$28,IF(C921="H", 'Adjustment Factors'!$C$29,"Sex Req'd"))))</f>
        <v/>
      </c>
      <c r="P921" s="31" t="str">
        <f t="shared" si="112"/>
        <v/>
      </c>
      <c r="Q921" s="32" t="str">
        <f>IF(OR(AND(A921="",B921=""),C921="",J921="" ), "",ROUND((((J921-(IF(I921&gt;0, I921,IF(OR(C921="B", C921= "S"), 'Adjustment Factors'!$C$28,IF(C921="H", 'Adjustment Factors'!$C$29,"Sex Req'd")))))/L921)*205)+IF(I921&gt;0, I921,IF(OR(C921="B", C921= "S"), 'Adjustment Factors'!$C$28,IF(C921="H", 'Adjustment Factors'!$C$29,"Sex Req'd")))+IF(OR(C921="B",C921="S"),LOOKUP(N921,'Adjustment Factors'!$B$7:$B$25,'Adjustment Factors'!$D$7:$D$25),IF(C921="H",LOOKUP(N921,'Adjustment Factors'!$B$7:$B$25,'Adjustment Factors'!$E$7:$E$25),"")),0))</f>
        <v/>
      </c>
      <c r="R921" s="31" t="str">
        <f t="shared" si="113"/>
        <v/>
      </c>
      <c r="S921" s="32" t="str">
        <f t="shared" si="115"/>
        <v/>
      </c>
      <c r="T921" s="31" t="str">
        <f t="shared" si="114"/>
        <v/>
      </c>
    </row>
    <row r="922" spans="1:20" x14ac:dyDescent="0.25">
      <c r="A922" s="27"/>
      <c r="B922" s="28"/>
      <c r="C922" s="28"/>
      <c r="D922" s="29"/>
      <c r="E922" s="30"/>
      <c r="F922" s="30"/>
      <c r="G922" s="29"/>
      <c r="H922" s="27"/>
      <c r="I922" s="27"/>
      <c r="J922" s="27"/>
      <c r="K922" s="27"/>
      <c r="L922" s="31" t="str">
        <f t="shared" si="109"/>
        <v/>
      </c>
      <c r="M922" s="31" t="str">
        <f t="shared" si="110"/>
        <v/>
      </c>
      <c r="N922" s="31" t="str">
        <f t="shared" si="111"/>
        <v/>
      </c>
      <c r="O922" s="32" t="str">
        <f>IF(AND(A922="",B922=""), "",IF(I922&gt;0, I922+LOOKUP(N922,'Adjustment Factors'!$B$7:$B$25,'Adjustment Factors'!$C$7:$C$25),IF(OR(C922="B", C922= "S"), 'Adjustment Factors'!$C$28,IF(C922="H", 'Adjustment Factors'!$C$29,"Sex Req'd"))))</f>
        <v/>
      </c>
      <c r="P922" s="31" t="str">
        <f t="shared" si="112"/>
        <v/>
      </c>
      <c r="Q922" s="32" t="str">
        <f>IF(OR(AND(A922="",B922=""),C922="",J922="" ), "",ROUND((((J922-(IF(I922&gt;0, I922,IF(OR(C922="B", C922= "S"), 'Adjustment Factors'!$C$28,IF(C922="H", 'Adjustment Factors'!$C$29,"Sex Req'd")))))/L922)*205)+IF(I922&gt;0, I922,IF(OR(C922="B", C922= "S"), 'Adjustment Factors'!$C$28,IF(C922="H", 'Adjustment Factors'!$C$29,"Sex Req'd")))+IF(OR(C922="B",C922="S"),LOOKUP(N922,'Adjustment Factors'!$B$7:$B$25,'Adjustment Factors'!$D$7:$D$25),IF(C922="H",LOOKUP(N922,'Adjustment Factors'!$B$7:$B$25,'Adjustment Factors'!$E$7:$E$25),"")),0))</f>
        <v/>
      </c>
      <c r="R922" s="31" t="str">
        <f t="shared" si="113"/>
        <v/>
      </c>
      <c r="S922" s="32" t="str">
        <f t="shared" si="115"/>
        <v/>
      </c>
      <c r="T922" s="31" t="str">
        <f t="shared" si="114"/>
        <v/>
      </c>
    </row>
    <row r="923" spans="1:20" x14ac:dyDescent="0.25">
      <c r="A923" s="27"/>
      <c r="B923" s="28"/>
      <c r="C923" s="28"/>
      <c r="D923" s="29"/>
      <c r="E923" s="30"/>
      <c r="F923" s="30"/>
      <c r="G923" s="29"/>
      <c r="H923" s="27"/>
      <c r="I923" s="27"/>
      <c r="J923" s="27"/>
      <c r="K923" s="27"/>
      <c r="L923" s="31" t="str">
        <f t="shared" si="109"/>
        <v/>
      </c>
      <c r="M923" s="31" t="str">
        <f t="shared" si="110"/>
        <v/>
      </c>
      <c r="N923" s="31" t="str">
        <f t="shared" si="111"/>
        <v/>
      </c>
      <c r="O923" s="32" t="str">
        <f>IF(AND(A923="",B923=""), "",IF(I923&gt;0, I923+LOOKUP(N923,'Adjustment Factors'!$B$7:$B$25,'Adjustment Factors'!$C$7:$C$25),IF(OR(C923="B", C923= "S"), 'Adjustment Factors'!$C$28,IF(C923="H", 'Adjustment Factors'!$C$29,"Sex Req'd"))))</f>
        <v/>
      </c>
      <c r="P923" s="31" t="str">
        <f t="shared" si="112"/>
        <v/>
      </c>
      <c r="Q923" s="32" t="str">
        <f>IF(OR(AND(A923="",B923=""),C923="",J923="" ), "",ROUND((((J923-(IF(I923&gt;0, I923,IF(OR(C923="B", C923= "S"), 'Adjustment Factors'!$C$28,IF(C923="H", 'Adjustment Factors'!$C$29,"Sex Req'd")))))/L923)*205)+IF(I923&gt;0, I923,IF(OR(C923="B", C923= "S"), 'Adjustment Factors'!$C$28,IF(C923="H", 'Adjustment Factors'!$C$29,"Sex Req'd")))+IF(OR(C923="B",C923="S"),LOOKUP(N923,'Adjustment Factors'!$B$7:$B$25,'Adjustment Factors'!$D$7:$D$25),IF(C923="H",LOOKUP(N923,'Adjustment Factors'!$B$7:$B$25,'Adjustment Factors'!$E$7:$E$25),"")),0))</f>
        <v/>
      </c>
      <c r="R923" s="31" t="str">
        <f t="shared" si="113"/>
        <v/>
      </c>
      <c r="S923" s="32" t="str">
        <f t="shared" si="115"/>
        <v/>
      </c>
      <c r="T923" s="31" t="str">
        <f t="shared" si="114"/>
        <v/>
      </c>
    </row>
    <row r="924" spans="1:20" x14ac:dyDescent="0.25">
      <c r="A924" s="27"/>
      <c r="B924" s="28"/>
      <c r="C924" s="28"/>
      <c r="D924" s="29"/>
      <c r="E924" s="30"/>
      <c r="F924" s="30"/>
      <c r="G924" s="29"/>
      <c r="H924" s="27"/>
      <c r="I924" s="27"/>
      <c r="J924" s="27"/>
      <c r="K924" s="27"/>
      <c r="L924" s="31" t="str">
        <f t="shared" si="109"/>
        <v/>
      </c>
      <c r="M924" s="31" t="str">
        <f t="shared" si="110"/>
        <v/>
      </c>
      <c r="N924" s="31" t="str">
        <f t="shared" si="111"/>
        <v/>
      </c>
      <c r="O924" s="32" t="str">
        <f>IF(AND(A924="",B924=""), "",IF(I924&gt;0, I924+LOOKUP(N924,'Adjustment Factors'!$B$7:$B$25,'Adjustment Factors'!$C$7:$C$25),IF(OR(C924="B", C924= "S"), 'Adjustment Factors'!$C$28,IF(C924="H", 'Adjustment Factors'!$C$29,"Sex Req'd"))))</f>
        <v/>
      </c>
      <c r="P924" s="31" t="str">
        <f t="shared" si="112"/>
        <v/>
      </c>
      <c r="Q924" s="32" t="str">
        <f>IF(OR(AND(A924="",B924=""),C924="",J924="" ), "",ROUND((((J924-(IF(I924&gt;0, I924,IF(OR(C924="B", C924= "S"), 'Adjustment Factors'!$C$28,IF(C924="H", 'Adjustment Factors'!$C$29,"Sex Req'd")))))/L924)*205)+IF(I924&gt;0, I924,IF(OR(C924="B", C924= "S"), 'Adjustment Factors'!$C$28,IF(C924="H", 'Adjustment Factors'!$C$29,"Sex Req'd")))+IF(OR(C924="B",C924="S"),LOOKUP(N924,'Adjustment Factors'!$B$7:$B$25,'Adjustment Factors'!$D$7:$D$25),IF(C924="H",LOOKUP(N924,'Adjustment Factors'!$B$7:$B$25,'Adjustment Factors'!$E$7:$E$25),"")),0))</f>
        <v/>
      </c>
      <c r="R924" s="31" t="str">
        <f t="shared" si="113"/>
        <v/>
      </c>
      <c r="S924" s="32" t="str">
        <f t="shared" si="115"/>
        <v/>
      </c>
      <c r="T924" s="31" t="str">
        <f t="shared" si="114"/>
        <v/>
      </c>
    </row>
    <row r="925" spans="1:20" x14ac:dyDescent="0.25">
      <c r="A925" s="27"/>
      <c r="B925" s="28"/>
      <c r="C925" s="28"/>
      <c r="D925" s="29"/>
      <c r="E925" s="30"/>
      <c r="F925" s="30"/>
      <c r="G925" s="29"/>
      <c r="H925" s="27"/>
      <c r="I925" s="27"/>
      <c r="J925" s="27"/>
      <c r="K925" s="27"/>
      <c r="L925" s="31" t="str">
        <f t="shared" si="109"/>
        <v/>
      </c>
      <c r="M925" s="31" t="str">
        <f t="shared" si="110"/>
        <v/>
      </c>
      <c r="N925" s="31" t="str">
        <f t="shared" si="111"/>
        <v/>
      </c>
      <c r="O925" s="32" t="str">
        <f>IF(AND(A925="",B925=""), "",IF(I925&gt;0, I925+LOOKUP(N925,'Adjustment Factors'!$B$7:$B$25,'Adjustment Factors'!$C$7:$C$25),IF(OR(C925="B", C925= "S"), 'Adjustment Factors'!$C$28,IF(C925="H", 'Adjustment Factors'!$C$29,"Sex Req'd"))))</f>
        <v/>
      </c>
      <c r="P925" s="31" t="str">
        <f t="shared" si="112"/>
        <v/>
      </c>
      <c r="Q925" s="32" t="str">
        <f>IF(OR(AND(A925="",B925=""),C925="",J925="" ), "",ROUND((((J925-(IF(I925&gt;0, I925,IF(OR(C925="B", C925= "S"), 'Adjustment Factors'!$C$28,IF(C925="H", 'Adjustment Factors'!$C$29,"Sex Req'd")))))/L925)*205)+IF(I925&gt;0, I925,IF(OR(C925="B", C925= "S"), 'Adjustment Factors'!$C$28,IF(C925="H", 'Adjustment Factors'!$C$29,"Sex Req'd")))+IF(OR(C925="B",C925="S"),LOOKUP(N925,'Adjustment Factors'!$B$7:$B$25,'Adjustment Factors'!$D$7:$D$25),IF(C925="H",LOOKUP(N925,'Adjustment Factors'!$B$7:$B$25,'Adjustment Factors'!$E$7:$E$25),"")),0))</f>
        <v/>
      </c>
      <c r="R925" s="31" t="str">
        <f t="shared" si="113"/>
        <v/>
      </c>
      <c r="S925" s="32" t="str">
        <f t="shared" si="115"/>
        <v/>
      </c>
      <c r="T925" s="31" t="str">
        <f t="shared" si="114"/>
        <v/>
      </c>
    </row>
    <row r="926" spans="1:20" x14ac:dyDescent="0.25">
      <c r="A926" s="27"/>
      <c r="B926" s="28"/>
      <c r="C926" s="28"/>
      <c r="D926" s="29"/>
      <c r="E926" s="30"/>
      <c r="F926" s="30"/>
      <c r="G926" s="29"/>
      <c r="H926" s="27"/>
      <c r="I926" s="27"/>
      <c r="J926" s="27"/>
      <c r="K926" s="27"/>
      <c r="L926" s="31" t="str">
        <f t="shared" si="109"/>
        <v/>
      </c>
      <c r="M926" s="31" t="str">
        <f t="shared" si="110"/>
        <v/>
      </c>
      <c r="N926" s="31" t="str">
        <f t="shared" si="111"/>
        <v/>
      </c>
      <c r="O926" s="32" t="str">
        <f>IF(AND(A926="",B926=""), "",IF(I926&gt;0, I926+LOOKUP(N926,'Adjustment Factors'!$B$7:$B$25,'Adjustment Factors'!$C$7:$C$25),IF(OR(C926="B", C926= "S"), 'Adjustment Factors'!$C$28,IF(C926="H", 'Adjustment Factors'!$C$29,"Sex Req'd"))))</f>
        <v/>
      </c>
      <c r="P926" s="31" t="str">
        <f t="shared" si="112"/>
        <v/>
      </c>
      <c r="Q926" s="32" t="str">
        <f>IF(OR(AND(A926="",B926=""),C926="",J926="" ), "",ROUND((((J926-(IF(I926&gt;0, I926,IF(OR(C926="B", C926= "S"), 'Adjustment Factors'!$C$28,IF(C926="H", 'Adjustment Factors'!$C$29,"Sex Req'd")))))/L926)*205)+IF(I926&gt;0, I926,IF(OR(C926="B", C926= "S"), 'Adjustment Factors'!$C$28,IF(C926="H", 'Adjustment Factors'!$C$29,"Sex Req'd")))+IF(OR(C926="B",C926="S"),LOOKUP(N926,'Adjustment Factors'!$B$7:$B$25,'Adjustment Factors'!$D$7:$D$25),IF(C926="H",LOOKUP(N926,'Adjustment Factors'!$B$7:$B$25,'Adjustment Factors'!$E$7:$E$25),"")),0))</f>
        <v/>
      </c>
      <c r="R926" s="31" t="str">
        <f t="shared" si="113"/>
        <v/>
      </c>
      <c r="S926" s="32" t="str">
        <f t="shared" si="115"/>
        <v/>
      </c>
      <c r="T926" s="31" t="str">
        <f t="shared" si="114"/>
        <v/>
      </c>
    </row>
    <row r="927" spans="1:20" x14ac:dyDescent="0.25">
      <c r="A927" s="27"/>
      <c r="B927" s="28"/>
      <c r="C927" s="28"/>
      <c r="D927" s="29"/>
      <c r="E927" s="30"/>
      <c r="F927" s="30"/>
      <c r="G927" s="29"/>
      <c r="H927" s="27"/>
      <c r="I927" s="27"/>
      <c r="J927" s="27"/>
      <c r="K927" s="27"/>
      <c r="L927" s="31" t="str">
        <f t="shared" si="109"/>
        <v/>
      </c>
      <c r="M927" s="31" t="str">
        <f t="shared" si="110"/>
        <v/>
      </c>
      <c r="N927" s="31" t="str">
        <f t="shared" si="111"/>
        <v/>
      </c>
      <c r="O927" s="32" t="str">
        <f>IF(AND(A927="",B927=""), "",IF(I927&gt;0, I927+LOOKUP(N927,'Adjustment Factors'!$B$7:$B$25,'Adjustment Factors'!$C$7:$C$25),IF(OR(C927="B", C927= "S"), 'Adjustment Factors'!$C$28,IF(C927="H", 'Adjustment Factors'!$C$29,"Sex Req'd"))))</f>
        <v/>
      </c>
      <c r="P927" s="31" t="str">
        <f t="shared" si="112"/>
        <v/>
      </c>
      <c r="Q927" s="32" t="str">
        <f>IF(OR(AND(A927="",B927=""),C927="",J927="" ), "",ROUND((((J927-(IF(I927&gt;0, I927,IF(OR(C927="B", C927= "S"), 'Adjustment Factors'!$C$28,IF(C927="H", 'Adjustment Factors'!$C$29,"Sex Req'd")))))/L927)*205)+IF(I927&gt;0, I927,IF(OR(C927="B", C927= "S"), 'Adjustment Factors'!$C$28,IF(C927="H", 'Adjustment Factors'!$C$29,"Sex Req'd")))+IF(OR(C927="B",C927="S"),LOOKUP(N927,'Adjustment Factors'!$B$7:$B$25,'Adjustment Factors'!$D$7:$D$25),IF(C927="H",LOOKUP(N927,'Adjustment Factors'!$B$7:$B$25,'Adjustment Factors'!$E$7:$E$25),"")),0))</f>
        <v/>
      </c>
      <c r="R927" s="31" t="str">
        <f t="shared" si="113"/>
        <v/>
      </c>
      <c r="S927" s="32" t="str">
        <f t="shared" si="115"/>
        <v/>
      </c>
      <c r="T927" s="31" t="str">
        <f t="shared" si="114"/>
        <v/>
      </c>
    </row>
    <row r="928" spans="1:20" x14ac:dyDescent="0.25">
      <c r="A928" s="27"/>
      <c r="B928" s="28"/>
      <c r="C928" s="28"/>
      <c r="D928" s="29"/>
      <c r="E928" s="30"/>
      <c r="F928" s="30"/>
      <c r="G928" s="29"/>
      <c r="H928" s="27"/>
      <c r="I928" s="27"/>
      <c r="J928" s="27"/>
      <c r="K928" s="27"/>
      <c r="L928" s="31" t="str">
        <f t="shared" si="109"/>
        <v/>
      </c>
      <c r="M928" s="31" t="str">
        <f t="shared" si="110"/>
        <v/>
      </c>
      <c r="N928" s="31" t="str">
        <f t="shared" si="111"/>
        <v/>
      </c>
      <c r="O928" s="32" t="str">
        <f>IF(AND(A928="",B928=""), "",IF(I928&gt;0, I928+LOOKUP(N928,'Adjustment Factors'!$B$7:$B$25,'Adjustment Factors'!$C$7:$C$25),IF(OR(C928="B", C928= "S"), 'Adjustment Factors'!$C$28,IF(C928="H", 'Adjustment Factors'!$C$29,"Sex Req'd"))))</f>
        <v/>
      </c>
      <c r="P928" s="31" t="str">
        <f t="shared" si="112"/>
        <v/>
      </c>
      <c r="Q928" s="32" t="str">
        <f>IF(OR(AND(A928="",B928=""),C928="",J928="" ), "",ROUND((((J928-(IF(I928&gt;0, I928,IF(OR(C928="B", C928= "S"), 'Adjustment Factors'!$C$28,IF(C928="H", 'Adjustment Factors'!$C$29,"Sex Req'd")))))/L928)*205)+IF(I928&gt;0, I928,IF(OR(C928="B", C928= "S"), 'Adjustment Factors'!$C$28,IF(C928="H", 'Adjustment Factors'!$C$29,"Sex Req'd")))+IF(OR(C928="B",C928="S"),LOOKUP(N928,'Adjustment Factors'!$B$7:$B$25,'Adjustment Factors'!$D$7:$D$25),IF(C928="H",LOOKUP(N928,'Adjustment Factors'!$B$7:$B$25,'Adjustment Factors'!$E$7:$E$25),"")),0))</f>
        <v/>
      </c>
      <c r="R928" s="31" t="str">
        <f t="shared" si="113"/>
        <v/>
      </c>
      <c r="S928" s="32" t="str">
        <f t="shared" si="115"/>
        <v/>
      </c>
      <c r="T928" s="31" t="str">
        <f t="shared" si="114"/>
        <v/>
      </c>
    </row>
    <row r="929" spans="1:20" x14ac:dyDescent="0.25">
      <c r="A929" s="27"/>
      <c r="B929" s="28"/>
      <c r="C929" s="28"/>
      <c r="D929" s="29"/>
      <c r="E929" s="30"/>
      <c r="F929" s="30"/>
      <c r="G929" s="29"/>
      <c r="H929" s="27"/>
      <c r="I929" s="27"/>
      <c r="J929" s="27"/>
      <c r="K929" s="27"/>
      <c r="L929" s="31" t="str">
        <f t="shared" si="109"/>
        <v/>
      </c>
      <c r="M929" s="31" t="str">
        <f t="shared" si="110"/>
        <v/>
      </c>
      <c r="N929" s="31" t="str">
        <f t="shared" si="111"/>
        <v/>
      </c>
      <c r="O929" s="32" t="str">
        <f>IF(AND(A929="",B929=""), "",IF(I929&gt;0, I929+LOOKUP(N929,'Adjustment Factors'!$B$7:$B$25,'Adjustment Factors'!$C$7:$C$25),IF(OR(C929="B", C929= "S"), 'Adjustment Factors'!$C$28,IF(C929="H", 'Adjustment Factors'!$C$29,"Sex Req'd"))))</f>
        <v/>
      </c>
      <c r="P929" s="31" t="str">
        <f t="shared" si="112"/>
        <v/>
      </c>
      <c r="Q929" s="32" t="str">
        <f>IF(OR(AND(A929="",B929=""),C929="",J929="" ), "",ROUND((((J929-(IF(I929&gt;0, I929,IF(OR(C929="B", C929= "S"), 'Adjustment Factors'!$C$28,IF(C929="H", 'Adjustment Factors'!$C$29,"Sex Req'd")))))/L929)*205)+IF(I929&gt;0, I929,IF(OR(C929="B", C929= "S"), 'Adjustment Factors'!$C$28,IF(C929="H", 'Adjustment Factors'!$C$29,"Sex Req'd")))+IF(OR(C929="B",C929="S"),LOOKUP(N929,'Adjustment Factors'!$B$7:$B$25,'Adjustment Factors'!$D$7:$D$25),IF(C929="H",LOOKUP(N929,'Adjustment Factors'!$B$7:$B$25,'Adjustment Factors'!$E$7:$E$25),"")),0))</f>
        <v/>
      </c>
      <c r="R929" s="31" t="str">
        <f t="shared" si="113"/>
        <v/>
      </c>
      <c r="S929" s="32" t="str">
        <f t="shared" si="115"/>
        <v/>
      </c>
      <c r="T929" s="31" t="str">
        <f t="shared" si="114"/>
        <v/>
      </c>
    </row>
    <row r="930" spans="1:20" x14ac:dyDescent="0.25">
      <c r="A930" s="27"/>
      <c r="B930" s="28"/>
      <c r="C930" s="28"/>
      <c r="D930" s="29"/>
      <c r="E930" s="30"/>
      <c r="F930" s="30"/>
      <c r="G930" s="29"/>
      <c r="H930" s="27"/>
      <c r="I930" s="27"/>
      <c r="J930" s="27"/>
      <c r="K930" s="27"/>
      <c r="L930" s="31" t="str">
        <f t="shared" si="109"/>
        <v/>
      </c>
      <c r="M930" s="31" t="str">
        <f t="shared" si="110"/>
        <v/>
      </c>
      <c r="N930" s="31" t="str">
        <f t="shared" si="111"/>
        <v/>
      </c>
      <c r="O930" s="32" t="str">
        <f>IF(AND(A930="",B930=""), "",IF(I930&gt;0, I930+LOOKUP(N930,'Adjustment Factors'!$B$7:$B$25,'Adjustment Factors'!$C$7:$C$25),IF(OR(C930="B", C930= "S"), 'Adjustment Factors'!$C$28,IF(C930="H", 'Adjustment Factors'!$C$29,"Sex Req'd"))))</f>
        <v/>
      </c>
      <c r="P930" s="31" t="str">
        <f t="shared" si="112"/>
        <v/>
      </c>
      <c r="Q930" s="32" t="str">
        <f>IF(OR(AND(A930="",B930=""),C930="",J930="" ), "",ROUND((((J930-(IF(I930&gt;0, I930,IF(OR(C930="B", C930= "S"), 'Adjustment Factors'!$C$28,IF(C930="H", 'Adjustment Factors'!$C$29,"Sex Req'd")))))/L930)*205)+IF(I930&gt;0, I930,IF(OR(C930="B", C930= "S"), 'Adjustment Factors'!$C$28,IF(C930="H", 'Adjustment Factors'!$C$29,"Sex Req'd")))+IF(OR(C930="B",C930="S"),LOOKUP(N930,'Adjustment Factors'!$B$7:$B$25,'Adjustment Factors'!$D$7:$D$25),IF(C930="H",LOOKUP(N930,'Adjustment Factors'!$B$7:$B$25,'Adjustment Factors'!$E$7:$E$25),"")),0))</f>
        <v/>
      </c>
      <c r="R930" s="31" t="str">
        <f t="shared" si="113"/>
        <v/>
      </c>
      <c r="S930" s="32" t="str">
        <f t="shared" si="115"/>
        <v/>
      </c>
      <c r="T930" s="31" t="str">
        <f t="shared" si="114"/>
        <v/>
      </c>
    </row>
    <row r="931" spans="1:20" x14ac:dyDescent="0.25">
      <c r="A931" s="27"/>
      <c r="B931" s="28"/>
      <c r="C931" s="28"/>
      <c r="D931" s="29"/>
      <c r="E931" s="30"/>
      <c r="F931" s="30"/>
      <c r="G931" s="29"/>
      <c r="H931" s="27"/>
      <c r="I931" s="27"/>
      <c r="J931" s="27"/>
      <c r="K931" s="27"/>
      <c r="L931" s="31" t="str">
        <f t="shared" si="109"/>
        <v/>
      </c>
      <c r="M931" s="31" t="str">
        <f t="shared" si="110"/>
        <v/>
      </c>
      <c r="N931" s="31" t="str">
        <f t="shared" si="111"/>
        <v/>
      </c>
      <c r="O931" s="32" t="str">
        <f>IF(AND(A931="",B931=""), "",IF(I931&gt;0, I931+LOOKUP(N931,'Adjustment Factors'!$B$7:$B$25,'Adjustment Factors'!$C$7:$C$25),IF(OR(C931="B", C931= "S"), 'Adjustment Factors'!$C$28,IF(C931="H", 'Adjustment Factors'!$C$29,"Sex Req'd"))))</f>
        <v/>
      </c>
      <c r="P931" s="31" t="str">
        <f t="shared" si="112"/>
        <v/>
      </c>
      <c r="Q931" s="32" t="str">
        <f>IF(OR(AND(A931="",B931=""),C931="",J931="" ), "",ROUND((((J931-(IF(I931&gt;0, I931,IF(OR(C931="B", C931= "S"), 'Adjustment Factors'!$C$28,IF(C931="H", 'Adjustment Factors'!$C$29,"Sex Req'd")))))/L931)*205)+IF(I931&gt;0, I931,IF(OR(C931="B", C931= "S"), 'Adjustment Factors'!$C$28,IF(C931="H", 'Adjustment Factors'!$C$29,"Sex Req'd")))+IF(OR(C931="B",C931="S"),LOOKUP(N931,'Adjustment Factors'!$B$7:$B$25,'Adjustment Factors'!$D$7:$D$25),IF(C931="H",LOOKUP(N931,'Adjustment Factors'!$B$7:$B$25,'Adjustment Factors'!$E$7:$E$25),"")),0))</f>
        <v/>
      </c>
      <c r="R931" s="31" t="str">
        <f t="shared" si="113"/>
        <v/>
      </c>
      <c r="S931" s="32" t="str">
        <f t="shared" si="115"/>
        <v/>
      </c>
      <c r="T931" s="31" t="str">
        <f t="shared" si="114"/>
        <v/>
      </c>
    </row>
    <row r="932" spans="1:20" x14ac:dyDescent="0.25">
      <c r="A932" s="27"/>
      <c r="B932" s="28"/>
      <c r="C932" s="28"/>
      <c r="D932" s="29"/>
      <c r="E932" s="30"/>
      <c r="F932" s="30"/>
      <c r="G932" s="29"/>
      <c r="H932" s="27"/>
      <c r="I932" s="27"/>
      <c r="J932" s="27"/>
      <c r="K932" s="27"/>
      <c r="L932" s="31" t="str">
        <f t="shared" si="109"/>
        <v/>
      </c>
      <c r="M932" s="31" t="str">
        <f t="shared" si="110"/>
        <v/>
      </c>
      <c r="N932" s="31" t="str">
        <f t="shared" si="111"/>
        <v/>
      </c>
      <c r="O932" s="32" t="str">
        <f>IF(AND(A932="",B932=""), "",IF(I932&gt;0, I932+LOOKUP(N932,'Adjustment Factors'!$B$7:$B$25,'Adjustment Factors'!$C$7:$C$25),IF(OR(C932="B", C932= "S"), 'Adjustment Factors'!$C$28,IF(C932="H", 'Adjustment Factors'!$C$29,"Sex Req'd"))))</f>
        <v/>
      </c>
      <c r="P932" s="31" t="str">
        <f t="shared" si="112"/>
        <v/>
      </c>
      <c r="Q932" s="32" t="str">
        <f>IF(OR(AND(A932="",B932=""),C932="",J932="" ), "",ROUND((((J932-(IF(I932&gt;0, I932,IF(OR(C932="B", C932= "S"), 'Adjustment Factors'!$C$28,IF(C932="H", 'Adjustment Factors'!$C$29,"Sex Req'd")))))/L932)*205)+IF(I932&gt;0, I932,IF(OR(C932="B", C932= "S"), 'Adjustment Factors'!$C$28,IF(C932="H", 'Adjustment Factors'!$C$29,"Sex Req'd")))+IF(OR(C932="B",C932="S"),LOOKUP(N932,'Adjustment Factors'!$B$7:$B$25,'Adjustment Factors'!$D$7:$D$25),IF(C932="H",LOOKUP(N932,'Adjustment Factors'!$B$7:$B$25,'Adjustment Factors'!$E$7:$E$25),"")),0))</f>
        <v/>
      </c>
      <c r="R932" s="31" t="str">
        <f t="shared" si="113"/>
        <v/>
      </c>
      <c r="S932" s="32" t="str">
        <f t="shared" si="115"/>
        <v/>
      </c>
      <c r="T932" s="31" t="str">
        <f t="shared" si="114"/>
        <v/>
      </c>
    </row>
    <row r="933" spans="1:20" x14ac:dyDescent="0.25">
      <c r="A933" s="27"/>
      <c r="B933" s="28"/>
      <c r="C933" s="28"/>
      <c r="D933" s="29"/>
      <c r="E933" s="30"/>
      <c r="F933" s="30"/>
      <c r="G933" s="29"/>
      <c r="H933" s="27"/>
      <c r="I933" s="27"/>
      <c r="J933" s="27"/>
      <c r="K933" s="27"/>
      <c r="L933" s="31" t="str">
        <f t="shared" si="109"/>
        <v/>
      </c>
      <c r="M933" s="31" t="str">
        <f t="shared" si="110"/>
        <v/>
      </c>
      <c r="N933" s="31" t="str">
        <f t="shared" si="111"/>
        <v/>
      </c>
      <c r="O933" s="32" t="str">
        <f>IF(AND(A933="",B933=""), "",IF(I933&gt;0, I933+LOOKUP(N933,'Adjustment Factors'!$B$7:$B$25,'Adjustment Factors'!$C$7:$C$25),IF(OR(C933="B", C933= "S"), 'Adjustment Factors'!$C$28,IF(C933="H", 'Adjustment Factors'!$C$29,"Sex Req'd"))))</f>
        <v/>
      </c>
      <c r="P933" s="31" t="str">
        <f t="shared" si="112"/>
        <v/>
      </c>
      <c r="Q933" s="32" t="str">
        <f>IF(OR(AND(A933="",B933=""),C933="",J933="" ), "",ROUND((((J933-(IF(I933&gt;0, I933,IF(OR(C933="B", C933= "S"), 'Adjustment Factors'!$C$28,IF(C933="H", 'Adjustment Factors'!$C$29,"Sex Req'd")))))/L933)*205)+IF(I933&gt;0, I933,IF(OR(C933="B", C933= "S"), 'Adjustment Factors'!$C$28,IF(C933="H", 'Adjustment Factors'!$C$29,"Sex Req'd")))+IF(OR(C933="B",C933="S"),LOOKUP(N933,'Adjustment Factors'!$B$7:$B$25,'Adjustment Factors'!$D$7:$D$25),IF(C933="H",LOOKUP(N933,'Adjustment Factors'!$B$7:$B$25,'Adjustment Factors'!$E$7:$E$25),"")),0))</f>
        <v/>
      </c>
      <c r="R933" s="31" t="str">
        <f t="shared" si="113"/>
        <v/>
      </c>
      <c r="S933" s="32" t="str">
        <f t="shared" si="115"/>
        <v/>
      </c>
      <c r="T933" s="31" t="str">
        <f t="shared" si="114"/>
        <v/>
      </c>
    </row>
    <row r="934" spans="1:20" x14ac:dyDescent="0.25">
      <c r="A934" s="27"/>
      <c r="B934" s="28"/>
      <c r="C934" s="28"/>
      <c r="D934" s="29"/>
      <c r="E934" s="30"/>
      <c r="F934" s="30"/>
      <c r="G934" s="29"/>
      <c r="H934" s="27"/>
      <c r="I934" s="27"/>
      <c r="J934" s="27"/>
      <c r="K934" s="27"/>
      <c r="L934" s="31" t="str">
        <f t="shared" si="109"/>
        <v/>
      </c>
      <c r="M934" s="31" t="str">
        <f t="shared" si="110"/>
        <v/>
      </c>
      <c r="N934" s="31" t="str">
        <f t="shared" si="111"/>
        <v/>
      </c>
      <c r="O934" s="32" t="str">
        <f>IF(AND(A934="",B934=""), "",IF(I934&gt;0, I934+LOOKUP(N934,'Adjustment Factors'!$B$7:$B$25,'Adjustment Factors'!$C$7:$C$25),IF(OR(C934="B", C934= "S"), 'Adjustment Factors'!$C$28,IF(C934="H", 'Adjustment Factors'!$C$29,"Sex Req'd"))))</f>
        <v/>
      </c>
      <c r="P934" s="31" t="str">
        <f t="shared" si="112"/>
        <v/>
      </c>
      <c r="Q934" s="32" t="str">
        <f>IF(OR(AND(A934="",B934=""),C934="",J934="" ), "",ROUND((((J934-(IF(I934&gt;0, I934,IF(OR(C934="B", C934= "S"), 'Adjustment Factors'!$C$28,IF(C934="H", 'Adjustment Factors'!$C$29,"Sex Req'd")))))/L934)*205)+IF(I934&gt;0, I934,IF(OR(C934="B", C934= "S"), 'Adjustment Factors'!$C$28,IF(C934="H", 'Adjustment Factors'!$C$29,"Sex Req'd")))+IF(OR(C934="B",C934="S"),LOOKUP(N934,'Adjustment Factors'!$B$7:$B$25,'Adjustment Factors'!$D$7:$D$25),IF(C934="H",LOOKUP(N934,'Adjustment Factors'!$B$7:$B$25,'Adjustment Factors'!$E$7:$E$25),"")),0))</f>
        <v/>
      </c>
      <c r="R934" s="31" t="str">
        <f t="shared" si="113"/>
        <v/>
      </c>
      <c r="S934" s="32" t="str">
        <f t="shared" si="115"/>
        <v/>
      </c>
      <c r="T934" s="31" t="str">
        <f t="shared" si="114"/>
        <v/>
      </c>
    </row>
    <row r="935" spans="1:20" x14ac:dyDescent="0.25">
      <c r="A935" s="27"/>
      <c r="B935" s="28"/>
      <c r="C935" s="28"/>
      <c r="D935" s="29"/>
      <c r="E935" s="30"/>
      <c r="F935" s="30"/>
      <c r="G935" s="29"/>
      <c r="H935" s="27"/>
      <c r="I935" s="27"/>
      <c r="J935" s="27"/>
      <c r="K935" s="27"/>
      <c r="L935" s="31" t="str">
        <f t="shared" si="109"/>
        <v/>
      </c>
      <c r="M935" s="31" t="str">
        <f t="shared" si="110"/>
        <v/>
      </c>
      <c r="N935" s="31" t="str">
        <f t="shared" si="111"/>
        <v/>
      </c>
      <c r="O935" s="32" t="str">
        <f>IF(AND(A935="",B935=""), "",IF(I935&gt;0, I935+LOOKUP(N935,'Adjustment Factors'!$B$7:$B$25,'Adjustment Factors'!$C$7:$C$25),IF(OR(C935="B", C935= "S"), 'Adjustment Factors'!$C$28,IF(C935="H", 'Adjustment Factors'!$C$29,"Sex Req'd"))))</f>
        <v/>
      </c>
      <c r="P935" s="31" t="str">
        <f t="shared" si="112"/>
        <v/>
      </c>
      <c r="Q935" s="32" t="str">
        <f>IF(OR(AND(A935="",B935=""),C935="",J935="" ), "",ROUND((((J935-(IF(I935&gt;0, I935,IF(OR(C935="B", C935= "S"), 'Adjustment Factors'!$C$28,IF(C935="H", 'Adjustment Factors'!$C$29,"Sex Req'd")))))/L935)*205)+IF(I935&gt;0, I935,IF(OR(C935="B", C935= "S"), 'Adjustment Factors'!$C$28,IF(C935="H", 'Adjustment Factors'!$C$29,"Sex Req'd")))+IF(OR(C935="B",C935="S"),LOOKUP(N935,'Adjustment Factors'!$B$7:$B$25,'Adjustment Factors'!$D$7:$D$25),IF(C935="H",LOOKUP(N935,'Adjustment Factors'!$B$7:$B$25,'Adjustment Factors'!$E$7:$E$25),"")),0))</f>
        <v/>
      </c>
      <c r="R935" s="31" t="str">
        <f t="shared" si="113"/>
        <v/>
      </c>
      <c r="S935" s="32" t="str">
        <f t="shared" si="115"/>
        <v/>
      </c>
      <c r="T935" s="31" t="str">
        <f t="shared" si="114"/>
        <v/>
      </c>
    </row>
    <row r="936" spans="1:20" x14ac:dyDescent="0.25">
      <c r="A936" s="27"/>
      <c r="B936" s="28"/>
      <c r="C936" s="28"/>
      <c r="D936" s="29"/>
      <c r="E936" s="30"/>
      <c r="F936" s="30"/>
      <c r="G936" s="29"/>
      <c r="H936" s="27"/>
      <c r="I936" s="27"/>
      <c r="J936" s="27"/>
      <c r="K936" s="27"/>
      <c r="L936" s="31" t="str">
        <f t="shared" si="109"/>
        <v/>
      </c>
      <c r="M936" s="31" t="str">
        <f t="shared" si="110"/>
        <v/>
      </c>
      <c r="N936" s="31" t="str">
        <f t="shared" si="111"/>
        <v/>
      </c>
      <c r="O936" s="32" t="str">
        <f>IF(AND(A936="",B936=""), "",IF(I936&gt;0, I936+LOOKUP(N936,'Adjustment Factors'!$B$7:$B$25,'Adjustment Factors'!$C$7:$C$25),IF(OR(C936="B", C936= "S"), 'Adjustment Factors'!$C$28,IF(C936="H", 'Adjustment Factors'!$C$29,"Sex Req'd"))))</f>
        <v/>
      </c>
      <c r="P936" s="31" t="str">
        <f t="shared" si="112"/>
        <v/>
      </c>
      <c r="Q936" s="32" t="str">
        <f>IF(OR(AND(A936="",B936=""),C936="",J936="" ), "",ROUND((((J936-(IF(I936&gt;0, I936,IF(OR(C936="B", C936= "S"), 'Adjustment Factors'!$C$28,IF(C936="H", 'Adjustment Factors'!$C$29,"Sex Req'd")))))/L936)*205)+IF(I936&gt;0, I936,IF(OR(C936="B", C936= "S"), 'Adjustment Factors'!$C$28,IF(C936="H", 'Adjustment Factors'!$C$29,"Sex Req'd")))+IF(OR(C936="B",C936="S"),LOOKUP(N936,'Adjustment Factors'!$B$7:$B$25,'Adjustment Factors'!$D$7:$D$25),IF(C936="H",LOOKUP(N936,'Adjustment Factors'!$B$7:$B$25,'Adjustment Factors'!$E$7:$E$25),"")),0))</f>
        <v/>
      </c>
      <c r="R936" s="31" t="str">
        <f t="shared" si="113"/>
        <v/>
      </c>
      <c r="S936" s="32" t="str">
        <f t="shared" si="115"/>
        <v/>
      </c>
      <c r="T936" s="31" t="str">
        <f t="shared" si="114"/>
        <v/>
      </c>
    </row>
    <row r="937" spans="1:20" x14ac:dyDescent="0.25">
      <c r="A937" s="27"/>
      <c r="B937" s="28"/>
      <c r="C937" s="28"/>
      <c r="D937" s="29"/>
      <c r="E937" s="30"/>
      <c r="F937" s="30"/>
      <c r="G937" s="29"/>
      <c r="H937" s="27"/>
      <c r="I937" s="27"/>
      <c r="J937" s="27"/>
      <c r="K937" s="27"/>
      <c r="L937" s="31" t="str">
        <f t="shared" si="109"/>
        <v/>
      </c>
      <c r="M937" s="31" t="str">
        <f t="shared" si="110"/>
        <v/>
      </c>
      <c r="N937" s="31" t="str">
        <f t="shared" si="111"/>
        <v/>
      </c>
      <c r="O937" s="32" t="str">
        <f>IF(AND(A937="",B937=""), "",IF(I937&gt;0, I937+LOOKUP(N937,'Adjustment Factors'!$B$7:$B$25,'Adjustment Factors'!$C$7:$C$25),IF(OR(C937="B", C937= "S"), 'Adjustment Factors'!$C$28,IF(C937="H", 'Adjustment Factors'!$C$29,"Sex Req'd"))))</f>
        <v/>
      </c>
      <c r="P937" s="31" t="str">
        <f t="shared" si="112"/>
        <v/>
      </c>
      <c r="Q937" s="32" t="str">
        <f>IF(OR(AND(A937="",B937=""),C937="",J937="" ), "",ROUND((((J937-(IF(I937&gt;0, I937,IF(OR(C937="B", C937= "S"), 'Adjustment Factors'!$C$28,IF(C937="H", 'Adjustment Factors'!$C$29,"Sex Req'd")))))/L937)*205)+IF(I937&gt;0, I937,IF(OR(C937="B", C937= "S"), 'Adjustment Factors'!$C$28,IF(C937="H", 'Adjustment Factors'!$C$29,"Sex Req'd")))+IF(OR(C937="B",C937="S"),LOOKUP(N937,'Adjustment Factors'!$B$7:$B$25,'Adjustment Factors'!$D$7:$D$25),IF(C937="H",LOOKUP(N937,'Adjustment Factors'!$B$7:$B$25,'Adjustment Factors'!$E$7:$E$25),"")),0))</f>
        <v/>
      </c>
      <c r="R937" s="31" t="str">
        <f t="shared" si="113"/>
        <v/>
      </c>
      <c r="S937" s="32" t="str">
        <f t="shared" si="115"/>
        <v/>
      </c>
      <c r="T937" s="31" t="str">
        <f t="shared" si="114"/>
        <v/>
      </c>
    </row>
    <row r="938" spans="1:20" x14ac:dyDescent="0.25">
      <c r="A938" s="27"/>
      <c r="B938" s="28"/>
      <c r="C938" s="28"/>
      <c r="D938" s="29"/>
      <c r="E938" s="30"/>
      <c r="F938" s="30"/>
      <c r="G938" s="29"/>
      <c r="H938" s="27"/>
      <c r="I938" s="27"/>
      <c r="J938" s="27"/>
      <c r="K938" s="27"/>
      <c r="L938" s="31" t="str">
        <f t="shared" si="109"/>
        <v/>
      </c>
      <c r="M938" s="31" t="str">
        <f t="shared" si="110"/>
        <v/>
      </c>
      <c r="N938" s="31" t="str">
        <f t="shared" si="111"/>
        <v/>
      </c>
      <c r="O938" s="32" t="str">
        <f>IF(AND(A938="",B938=""), "",IF(I938&gt;0, I938+LOOKUP(N938,'Adjustment Factors'!$B$7:$B$25,'Adjustment Factors'!$C$7:$C$25),IF(OR(C938="B", C938= "S"), 'Adjustment Factors'!$C$28,IF(C938="H", 'Adjustment Factors'!$C$29,"Sex Req'd"))))</f>
        <v/>
      </c>
      <c r="P938" s="31" t="str">
        <f t="shared" si="112"/>
        <v/>
      </c>
      <c r="Q938" s="32" t="str">
        <f>IF(OR(AND(A938="",B938=""),C938="",J938="" ), "",ROUND((((J938-(IF(I938&gt;0, I938,IF(OR(C938="B", C938= "S"), 'Adjustment Factors'!$C$28,IF(C938="H", 'Adjustment Factors'!$C$29,"Sex Req'd")))))/L938)*205)+IF(I938&gt;0, I938,IF(OR(C938="B", C938= "S"), 'Adjustment Factors'!$C$28,IF(C938="H", 'Adjustment Factors'!$C$29,"Sex Req'd")))+IF(OR(C938="B",C938="S"),LOOKUP(N938,'Adjustment Factors'!$B$7:$B$25,'Adjustment Factors'!$D$7:$D$25),IF(C938="H",LOOKUP(N938,'Adjustment Factors'!$B$7:$B$25,'Adjustment Factors'!$E$7:$E$25),"")),0))</f>
        <v/>
      </c>
      <c r="R938" s="31" t="str">
        <f t="shared" si="113"/>
        <v/>
      </c>
      <c r="S938" s="32" t="str">
        <f t="shared" si="115"/>
        <v/>
      </c>
      <c r="T938" s="31" t="str">
        <f t="shared" si="114"/>
        <v/>
      </c>
    </row>
    <row r="939" spans="1:20" x14ac:dyDescent="0.25">
      <c r="A939" s="27"/>
      <c r="B939" s="28"/>
      <c r="C939" s="28"/>
      <c r="D939" s="29"/>
      <c r="E939" s="30"/>
      <c r="F939" s="30"/>
      <c r="G939" s="29"/>
      <c r="H939" s="27"/>
      <c r="I939" s="27"/>
      <c r="J939" s="27"/>
      <c r="K939" s="27"/>
      <c r="L939" s="31" t="str">
        <f t="shared" si="109"/>
        <v/>
      </c>
      <c r="M939" s="31" t="str">
        <f t="shared" si="110"/>
        <v/>
      </c>
      <c r="N939" s="31" t="str">
        <f t="shared" si="111"/>
        <v/>
      </c>
      <c r="O939" s="32" t="str">
        <f>IF(AND(A939="",B939=""), "",IF(I939&gt;0, I939+LOOKUP(N939,'Adjustment Factors'!$B$7:$B$25,'Adjustment Factors'!$C$7:$C$25),IF(OR(C939="B", C939= "S"), 'Adjustment Factors'!$C$28,IF(C939="H", 'Adjustment Factors'!$C$29,"Sex Req'd"))))</f>
        <v/>
      </c>
      <c r="P939" s="31" t="str">
        <f t="shared" si="112"/>
        <v/>
      </c>
      <c r="Q939" s="32" t="str">
        <f>IF(OR(AND(A939="",B939=""),C939="",J939="" ), "",ROUND((((J939-(IF(I939&gt;0, I939,IF(OR(C939="B", C939= "S"), 'Adjustment Factors'!$C$28,IF(C939="H", 'Adjustment Factors'!$C$29,"Sex Req'd")))))/L939)*205)+IF(I939&gt;0, I939,IF(OR(C939="B", C939= "S"), 'Adjustment Factors'!$C$28,IF(C939="H", 'Adjustment Factors'!$C$29,"Sex Req'd")))+IF(OR(C939="B",C939="S"),LOOKUP(N939,'Adjustment Factors'!$B$7:$B$25,'Adjustment Factors'!$D$7:$D$25),IF(C939="H",LOOKUP(N939,'Adjustment Factors'!$B$7:$B$25,'Adjustment Factors'!$E$7:$E$25),"")),0))</f>
        <v/>
      </c>
      <c r="R939" s="31" t="str">
        <f t="shared" si="113"/>
        <v/>
      </c>
      <c r="S939" s="32" t="str">
        <f t="shared" si="115"/>
        <v/>
      </c>
      <c r="T939" s="31" t="str">
        <f t="shared" si="114"/>
        <v/>
      </c>
    </row>
    <row r="940" spans="1:20" x14ac:dyDescent="0.25">
      <c r="A940" s="27"/>
      <c r="B940" s="28"/>
      <c r="C940" s="28"/>
      <c r="D940" s="29"/>
      <c r="E940" s="30"/>
      <c r="F940" s="30"/>
      <c r="G940" s="29"/>
      <c r="H940" s="27"/>
      <c r="I940" s="27"/>
      <c r="J940" s="27"/>
      <c r="K940" s="27"/>
      <c r="L940" s="31" t="str">
        <f t="shared" si="109"/>
        <v/>
      </c>
      <c r="M940" s="31" t="str">
        <f t="shared" si="110"/>
        <v/>
      </c>
      <c r="N940" s="31" t="str">
        <f t="shared" si="111"/>
        <v/>
      </c>
      <c r="O940" s="32" t="str">
        <f>IF(AND(A940="",B940=""), "",IF(I940&gt;0, I940+LOOKUP(N940,'Adjustment Factors'!$B$7:$B$25,'Adjustment Factors'!$C$7:$C$25),IF(OR(C940="B", C940= "S"), 'Adjustment Factors'!$C$28,IF(C940="H", 'Adjustment Factors'!$C$29,"Sex Req'd"))))</f>
        <v/>
      </c>
      <c r="P940" s="31" t="str">
        <f t="shared" si="112"/>
        <v/>
      </c>
      <c r="Q940" s="32" t="str">
        <f>IF(OR(AND(A940="",B940=""),C940="",J940="" ), "",ROUND((((J940-(IF(I940&gt;0, I940,IF(OR(C940="B", C940= "S"), 'Adjustment Factors'!$C$28,IF(C940="H", 'Adjustment Factors'!$C$29,"Sex Req'd")))))/L940)*205)+IF(I940&gt;0, I940,IF(OR(C940="B", C940= "S"), 'Adjustment Factors'!$C$28,IF(C940="H", 'Adjustment Factors'!$C$29,"Sex Req'd")))+IF(OR(C940="B",C940="S"),LOOKUP(N940,'Adjustment Factors'!$B$7:$B$25,'Adjustment Factors'!$D$7:$D$25),IF(C940="H",LOOKUP(N940,'Adjustment Factors'!$B$7:$B$25,'Adjustment Factors'!$E$7:$E$25),"")),0))</f>
        <v/>
      </c>
      <c r="R940" s="31" t="str">
        <f t="shared" si="113"/>
        <v/>
      </c>
      <c r="S940" s="32" t="str">
        <f t="shared" si="115"/>
        <v/>
      </c>
      <c r="T940" s="31" t="str">
        <f t="shared" si="114"/>
        <v/>
      </c>
    </row>
    <row r="941" spans="1:20" x14ac:dyDescent="0.25">
      <c r="A941" s="27"/>
      <c r="B941" s="28"/>
      <c r="C941" s="28"/>
      <c r="D941" s="29"/>
      <c r="E941" s="30"/>
      <c r="F941" s="30"/>
      <c r="G941" s="29"/>
      <c r="H941" s="27"/>
      <c r="I941" s="27"/>
      <c r="J941" s="27"/>
      <c r="K941" s="27"/>
      <c r="L941" s="31" t="str">
        <f t="shared" si="109"/>
        <v/>
      </c>
      <c r="M941" s="31" t="str">
        <f t="shared" si="110"/>
        <v/>
      </c>
      <c r="N941" s="31" t="str">
        <f t="shared" si="111"/>
        <v/>
      </c>
      <c r="O941" s="32" t="str">
        <f>IF(AND(A941="",B941=""), "",IF(I941&gt;0, I941+LOOKUP(N941,'Adjustment Factors'!$B$7:$B$25,'Adjustment Factors'!$C$7:$C$25),IF(OR(C941="B", C941= "S"), 'Adjustment Factors'!$C$28,IF(C941="H", 'Adjustment Factors'!$C$29,"Sex Req'd"))))</f>
        <v/>
      </c>
      <c r="P941" s="31" t="str">
        <f t="shared" si="112"/>
        <v/>
      </c>
      <c r="Q941" s="32" t="str">
        <f>IF(OR(AND(A941="",B941=""),C941="",J941="" ), "",ROUND((((J941-(IF(I941&gt;0, I941,IF(OR(C941="B", C941= "S"), 'Adjustment Factors'!$C$28,IF(C941="H", 'Adjustment Factors'!$C$29,"Sex Req'd")))))/L941)*205)+IF(I941&gt;0, I941,IF(OR(C941="B", C941= "S"), 'Adjustment Factors'!$C$28,IF(C941="H", 'Adjustment Factors'!$C$29,"Sex Req'd")))+IF(OR(C941="B",C941="S"),LOOKUP(N941,'Adjustment Factors'!$B$7:$B$25,'Adjustment Factors'!$D$7:$D$25),IF(C941="H",LOOKUP(N941,'Adjustment Factors'!$B$7:$B$25,'Adjustment Factors'!$E$7:$E$25),"")),0))</f>
        <v/>
      </c>
      <c r="R941" s="31" t="str">
        <f t="shared" si="113"/>
        <v/>
      </c>
      <c r="S941" s="32" t="str">
        <f t="shared" si="115"/>
        <v/>
      </c>
      <c r="T941" s="31" t="str">
        <f t="shared" si="114"/>
        <v/>
      </c>
    </row>
    <row r="942" spans="1:20" x14ac:dyDescent="0.25">
      <c r="A942" s="27"/>
      <c r="B942" s="28"/>
      <c r="C942" s="28"/>
      <c r="D942" s="29"/>
      <c r="E942" s="30"/>
      <c r="F942" s="30"/>
      <c r="G942" s="29"/>
      <c r="H942" s="27"/>
      <c r="I942" s="27"/>
      <c r="J942" s="27"/>
      <c r="K942" s="27"/>
      <c r="L942" s="31" t="str">
        <f t="shared" si="109"/>
        <v/>
      </c>
      <c r="M942" s="31" t="str">
        <f t="shared" si="110"/>
        <v/>
      </c>
      <c r="N942" s="31" t="str">
        <f t="shared" si="111"/>
        <v/>
      </c>
      <c r="O942" s="32" t="str">
        <f>IF(AND(A942="",B942=""), "",IF(I942&gt;0, I942+LOOKUP(N942,'Adjustment Factors'!$B$7:$B$25,'Adjustment Factors'!$C$7:$C$25),IF(OR(C942="B", C942= "S"), 'Adjustment Factors'!$C$28,IF(C942="H", 'Adjustment Factors'!$C$29,"Sex Req'd"))))</f>
        <v/>
      </c>
      <c r="P942" s="31" t="str">
        <f t="shared" si="112"/>
        <v/>
      </c>
      <c r="Q942" s="32" t="str">
        <f>IF(OR(AND(A942="",B942=""),C942="",J942="" ), "",ROUND((((J942-(IF(I942&gt;0, I942,IF(OR(C942="B", C942= "S"), 'Adjustment Factors'!$C$28,IF(C942="H", 'Adjustment Factors'!$C$29,"Sex Req'd")))))/L942)*205)+IF(I942&gt;0, I942,IF(OR(C942="B", C942= "S"), 'Adjustment Factors'!$C$28,IF(C942="H", 'Adjustment Factors'!$C$29,"Sex Req'd")))+IF(OR(C942="B",C942="S"),LOOKUP(N942,'Adjustment Factors'!$B$7:$B$25,'Adjustment Factors'!$D$7:$D$25),IF(C942="H",LOOKUP(N942,'Adjustment Factors'!$B$7:$B$25,'Adjustment Factors'!$E$7:$E$25),"")),0))</f>
        <v/>
      </c>
      <c r="R942" s="31" t="str">
        <f t="shared" si="113"/>
        <v/>
      </c>
      <c r="S942" s="32" t="str">
        <f t="shared" si="115"/>
        <v/>
      </c>
      <c r="T942" s="31" t="str">
        <f t="shared" si="114"/>
        <v/>
      </c>
    </row>
    <row r="943" spans="1:20" x14ac:dyDescent="0.25">
      <c r="A943" s="27"/>
      <c r="B943" s="28"/>
      <c r="C943" s="28"/>
      <c r="D943" s="29"/>
      <c r="E943" s="30"/>
      <c r="F943" s="30"/>
      <c r="G943" s="29"/>
      <c r="H943" s="27"/>
      <c r="I943" s="27"/>
      <c r="J943" s="27"/>
      <c r="K943" s="27"/>
      <c r="L943" s="31" t="str">
        <f t="shared" si="109"/>
        <v/>
      </c>
      <c r="M943" s="31" t="str">
        <f t="shared" si="110"/>
        <v/>
      </c>
      <c r="N943" s="31" t="str">
        <f t="shared" si="111"/>
        <v/>
      </c>
      <c r="O943" s="32" t="str">
        <f>IF(AND(A943="",B943=""), "",IF(I943&gt;0, I943+LOOKUP(N943,'Adjustment Factors'!$B$7:$B$25,'Adjustment Factors'!$C$7:$C$25),IF(OR(C943="B", C943= "S"), 'Adjustment Factors'!$C$28,IF(C943="H", 'Adjustment Factors'!$C$29,"Sex Req'd"))))</f>
        <v/>
      </c>
      <c r="P943" s="31" t="str">
        <f t="shared" si="112"/>
        <v/>
      </c>
      <c r="Q943" s="32" t="str">
        <f>IF(OR(AND(A943="",B943=""),C943="",J943="" ), "",ROUND((((J943-(IF(I943&gt;0, I943,IF(OR(C943="B", C943= "S"), 'Adjustment Factors'!$C$28,IF(C943="H", 'Adjustment Factors'!$C$29,"Sex Req'd")))))/L943)*205)+IF(I943&gt;0, I943,IF(OR(C943="B", C943= "S"), 'Adjustment Factors'!$C$28,IF(C943="H", 'Adjustment Factors'!$C$29,"Sex Req'd")))+IF(OR(C943="B",C943="S"),LOOKUP(N943,'Adjustment Factors'!$B$7:$B$25,'Adjustment Factors'!$D$7:$D$25),IF(C943="H",LOOKUP(N943,'Adjustment Factors'!$B$7:$B$25,'Adjustment Factors'!$E$7:$E$25),"")),0))</f>
        <v/>
      </c>
      <c r="R943" s="31" t="str">
        <f t="shared" si="113"/>
        <v/>
      </c>
      <c r="S943" s="32" t="str">
        <f t="shared" si="115"/>
        <v/>
      </c>
      <c r="T943" s="31" t="str">
        <f t="shared" si="114"/>
        <v/>
      </c>
    </row>
    <row r="944" spans="1:20" x14ac:dyDescent="0.25">
      <c r="A944" s="27"/>
      <c r="B944" s="28"/>
      <c r="C944" s="28"/>
      <c r="D944" s="29"/>
      <c r="E944" s="30"/>
      <c r="F944" s="30"/>
      <c r="G944" s="29"/>
      <c r="H944" s="27"/>
      <c r="I944" s="27"/>
      <c r="J944" s="27"/>
      <c r="K944" s="27"/>
      <c r="L944" s="31" t="str">
        <f t="shared" si="109"/>
        <v/>
      </c>
      <c r="M944" s="31" t="str">
        <f t="shared" si="110"/>
        <v/>
      </c>
      <c r="N944" s="31" t="str">
        <f t="shared" si="111"/>
        <v/>
      </c>
      <c r="O944" s="32" t="str">
        <f>IF(AND(A944="",B944=""), "",IF(I944&gt;0, I944+LOOKUP(N944,'Adjustment Factors'!$B$7:$B$25,'Adjustment Factors'!$C$7:$C$25),IF(OR(C944="B", C944= "S"), 'Adjustment Factors'!$C$28,IF(C944="H", 'Adjustment Factors'!$C$29,"Sex Req'd"))))</f>
        <v/>
      </c>
      <c r="P944" s="31" t="str">
        <f t="shared" si="112"/>
        <v/>
      </c>
      <c r="Q944" s="32" t="str">
        <f>IF(OR(AND(A944="",B944=""),C944="",J944="" ), "",ROUND((((J944-(IF(I944&gt;0, I944,IF(OR(C944="B", C944= "S"), 'Adjustment Factors'!$C$28,IF(C944="H", 'Adjustment Factors'!$C$29,"Sex Req'd")))))/L944)*205)+IF(I944&gt;0, I944,IF(OR(C944="B", C944= "S"), 'Adjustment Factors'!$C$28,IF(C944="H", 'Adjustment Factors'!$C$29,"Sex Req'd")))+IF(OR(C944="B",C944="S"),LOOKUP(N944,'Adjustment Factors'!$B$7:$B$25,'Adjustment Factors'!$D$7:$D$25),IF(C944="H",LOOKUP(N944,'Adjustment Factors'!$B$7:$B$25,'Adjustment Factors'!$E$7:$E$25),"")),0))</f>
        <v/>
      </c>
      <c r="R944" s="31" t="str">
        <f t="shared" si="113"/>
        <v/>
      </c>
      <c r="S944" s="32" t="str">
        <f t="shared" si="115"/>
        <v/>
      </c>
      <c r="T944" s="31" t="str">
        <f t="shared" si="114"/>
        <v/>
      </c>
    </row>
    <row r="945" spans="1:20" x14ac:dyDescent="0.25">
      <c r="A945" s="27"/>
      <c r="B945" s="28"/>
      <c r="C945" s="28"/>
      <c r="D945" s="29"/>
      <c r="E945" s="30"/>
      <c r="F945" s="30"/>
      <c r="G945" s="29"/>
      <c r="H945" s="27"/>
      <c r="I945" s="27"/>
      <c r="J945" s="27"/>
      <c r="K945" s="27"/>
      <c r="L945" s="31" t="str">
        <f t="shared" si="109"/>
        <v/>
      </c>
      <c r="M945" s="31" t="str">
        <f t="shared" si="110"/>
        <v/>
      </c>
      <c r="N945" s="31" t="str">
        <f t="shared" si="111"/>
        <v/>
      </c>
      <c r="O945" s="32" t="str">
        <f>IF(AND(A945="",B945=""), "",IF(I945&gt;0, I945+LOOKUP(N945,'Adjustment Factors'!$B$7:$B$25,'Adjustment Factors'!$C$7:$C$25),IF(OR(C945="B", C945= "S"), 'Adjustment Factors'!$C$28,IF(C945="H", 'Adjustment Factors'!$C$29,"Sex Req'd"))))</f>
        <v/>
      </c>
      <c r="P945" s="31" t="str">
        <f t="shared" si="112"/>
        <v/>
      </c>
      <c r="Q945" s="32" t="str">
        <f>IF(OR(AND(A945="",B945=""),C945="",J945="" ), "",ROUND((((J945-(IF(I945&gt;0, I945,IF(OR(C945="B", C945= "S"), 'Adjustment Factors'!$C$28,IF(C945="H", 'Adjustment Factors'!$C$29,"Sex Req'd")))))/L945)*205)+IF(I945&gt;0, I945,IF(OR(C945="B", C945= "S"), 'Adjustment Factors'!$C$28,IF(C945="H", 'Adjustment Factors'!$C$29,"Sex Req'd")))+IF(OR(C945="B",C945="S"),LOOKUP(N945,'Adjustment Factors'!$B$7:$B$25,'Adjustment Factors'!$D$7:$D$25),IF(C945="H",LOOKUP(N945,'Adjustment Factors'!$B$7:$B$25,'Adjustment Factors'!$E$7:$E$25),"")),0))</f>
        <v/>
      </c>
      <c r="R945" s="31" t="str">
        <f t="shared" si="113"/>
        <v/>
      </c>
      <c r="S945" s="32" t="str">
        <f t="shared" si="115"/>
        <v/>
      </c>
      <c r="T945" s="31" t="str">
        <f t="shared" si="114"/>
        <v/>
      </c>
    </row>
    <row r="946" spans="1:20" x14ac:dyDescent="0.25">
      <c r="A946" s="27"/>
      <c r="B946" s="28"/>
      <c r="C946" s="28"/>
      <c r="D946" s="29"/>
      <c r="E946" s="30"/>
      <c r="F946" s="30"/>
      <c r="G946" s="29"/>
      <c r="H946" s="27"/>
      <c r="I946" s="27"/>
      <c r="J946" s="27"/>
      <c r="K946" s="27"/>
      <c r="L946" s="31" t="str">
        <f t="shared" si="109"/>
        <v/>
      </c>
      <c r="M946" s="31" t="str">
        <f t="shared" si="110"/>
        <v/>
      </c>
      <c r="N946" s="31" t="str">
        <f t="shared" si="111"/>
        <v/>
      </c>
      <c r="O946" s="32" t="str">
        <f>IF(AND(A946="",B946=""), "",IF(I946&gt;0, I946+LOOKUP(N946,'Adjustment Factors'!$B$7:$B$25,'Adjustment Factors'!$C$7:$C$25),IF(OR(C946="B", C946= "S"), 'Adjustment Factors'!$C$28,IF(C946="H", 'Adjustment Factors'!$C$29,"Sex Req'd"))))</f>
        <v/>
      </c>
      <c r="P946" s="31" t="str">
        <f t="shared" si="112"/>
        <v/>
      </c>
      <c r="Q946" s="32" t="str">
        <f>IF(OR(AND(A946="",B946=""),C946="",J946="" ), "",ROUND((((J946-(IF(I946&gt;0, I946,IF(OR(C946="B", C946= "S"), 'Adjustment Factors'!$C$28,IF(C946="H", 'Adjustment Factors'!$C$29,"Sex Req'd")))))/L946)*205)+IF(I946&gt;0, I946,IF(OR(C946="B", C946= "S"), 'Adjustment Factors'!$C$28,IF(C946="H", 'Adjustment Factors'!$C$29,"Sex Req'd")))+IF(OR(C946="B",C946="S"),LOOKUP(N946,'Adjustment Factors'!$B$7:$B$25,'Adjustment Factors'!$D$7:$D$25),IF(C946="H",LOOKUP(N946,'Adjustment Factors'!$B$7:$B$25,'Adjustment Factors'!$E$7:$E$25),"")),0))</f>
        <v/>
      </c>
      <c r="R946" s="31" t="str">
        <f t="shared" si="113"/>
        <v/>
      </c>
      <c r="S946" s="32" t="str">
        <f t="shared" si="115"/>
        <v/>
      </c>
      <c r="T946" s="31" t="str">
        <f t="shared" si="114"/>
        <v/>
      </c>
    </row>
    <row r="947" spans="1:20" x14ac:dyDescent="0.25">
      <c r="A947" s="27"/>
      <c r="B947" s="28"/>
      <c r="C947" s="28"/>
      <c r="D947" s="29"/>
      <c r="E947" s="30"/>
      <c r="F947" s="30"/>
      <c r="G947" s="29"/>
      <c r="H947" s="27"/>
      <c r="I947" s="27"/>
      <c r="J947" s="27"/>
      <c r="K947" s="27"/>
      <c r="L947" s="31" t="str">
        <f t="shared" si="109"/>
        <v/>
      </c>
      <c r="M947" s="31" t="str">
        <f t="shared" si="110"/>
        <v/>
      </c>
      <c r="N947" s="31" t="str">
        <f t="shared" si="111"/>
        <v/>
      </c>
      <c r="O947" s="32" t="str">
        <f>IF(AND(A947="",B947=""), "",IF(I947&gt;0, I947+LOOKUP(N947,'Adjustment Factors'!$B$7:$B$25,'Adjustment Factors'!$C$7:$C$25),IF(OR(C947="B", C947= "S"), 'Adjustment Factors'!$C$28,IF(C947="H", 'Adjustment Factors'!$C$29,"Sex Req'd"))))</f>
        <v/>
      </c>
      <c r="P947" s="31" t="str">
        <f t="shared" si="112"/>
        <v/>
      </c>
      <c r="Q947" s="32" t="str">
        <f>IF(OR(AND(A947="",B947=""),C947="",J947="" ), "",ROUND((((J947-(IF(I947&gt;0, I947,IF(OR(C947="B", C947= "S"), 'Adjustment Factors'!$C$28,IF(C947="H", 'Adjustment Factors'!$C$29,"Sex Req'd")))))/L947)*205)+IF(I947&gt;0, I947,IF(OR(C947="B", C947= "S"), 'Adjustment Factors'!$C$28,IF(C947="H", 'Adjustment Factors'!$C$29,"Sex Req'd")))+IF(OR(C947="B",C947="S"),LOOKUP(N947,'Adjustment Factors'!$B$7:$B$25,'Adjustment Factors'!$D$7:$D$25),IF(C947="H",LOOKUP(N947,'Adjustment Factors'!$B$7:$B$25,'Adjustment Factors'!$E$7:$E$25),"")),0))</f>
        <v/>
      </c>
      <c r="R947" s="31" t="str">
        <f t="shared" si="113"/>
        <v/>
      </c>
      <c r="S947" s="32" t="str">
        <f t="shared" si="115"/>
        <v/>
      </c>
      <c r="T947" s="31" t="str">
        <f t="shared" si="114"/>
        <v/>
      </c>
    </row>
    <row r="948" spans="1:20" x14ac:dyDescent="0.25">
      <c r="A948" s="27"/>
      <c r="B948" s="28"/>
      <c r="C948" s="28"/>
      <c r="D948" s="29"/>
      <c r="E948" s="30"/>
      <c r="F948" s="30"/>
      <c r="G948" s="29"/>
      <c r="H948" s="27"/>
      <c r="I948" s="27"/>
      <c r="J948" s="27"/>
      <c r="K948" s="27"/>
      <c r="L948" s="31" t="str">
        <f t="shared" si="109"/>
        <v/>
      </c>
      <c r="M948" s="31" t="str">
        <f t="shared" si="110"/>
        <v/>
      </c>
      <c r="N948" s="31" t="str">
        <f t="shared" si="111"/>
        <v/>
      </c>
      <c r="O948" s="32" t="str">
        <f>IF(AND(A948="",B948=""), "",IF(I948&gt;0, I948+LOOKUP(N948,'Adjustment Factors'!$B$7:$B$25,'Adjustment Factors'!$C$7:$C$25),IF(OR(C948="B", C948= "S"), 'Adjustment Factors'!$C$28,IF(C948="H", 'Adjustment Factors'!$C$29,"Sex Req'd"))))</f>
        <v/>
      </c>
      <c r="P948" s="31" t="str">
        <f t="shared" si="112"/>
        <v/>
      </c>
      <c r="Q948" s="32" t="str">
        <f>IF(OR(AND(A948="",B948=""),C948="",J948="" ), "",ROUND((((J948-(IF(I948&gt;0, I948,IF(OR(C948="B", C948= "S"), 'Adjustment Factors'!$C$28,IF(C948="H", 'Adjustment Factors'!$C$29,"Sex Req'd")))))/L948)*205)+IF(I948&gt;0, I948,IF(OR(C948="B", C948= "S"), 'Adjustment Factors'!$C$28,IF(C948="H", 'Adjustment Factors'!$C$29,"Sex Req'd")))+IF(OR(C948="B",C948="S"),LOOKUP(N948,'Adjustment Factors'!$B$7:$B$25,'Adjustment Factors'!$D$7:$D$25),IF(C948="H",LOOKUP(N948,'Adjustment Factors'!$B$7:$B$25,'Adjustment Factors'!$E$7:$E$25),"")),0))</f>
        <v/>
      </c>
      <c r="R948" s="31" t="str">
        <f t="shared" si="113"/>
        <v/>
      </c>
      <c r="S948" s="32" t="str">
        <f t="shared" si="115"/>
        <v/>
      </c>
      <c r="T948" s="31" t="str">
        <f t="shared" si="114"/>
        <v/>
      </c>
    </row>
    <row r="949" spans="1:20" x14ac:dyDescent="0.25">
      <c r="A949" s="27"/>
      <c r="B949" s="28"/>
      <c r="C949" s="28"/>
      <c r="D949" s="29"/>
      <c r="E949" s="30"/>
      <c r="F949" s="30"/>
      <c r="G949" s="29"/>
      <c r="H949" s="27"/>
      <c r="I949" s="27"/>
      <c r="J949" s="27"/>
      <c r="K949" s="27"/>
      <c r="L949" s="31" t="str">
        <f t="shared" si="109"/>
        <v/>
      </c>
      <c r="M949" s="31" t="str">
        <f t="shared" si="110"/>
        <v/>
      </c>
      <c r="N949" s="31" t="str">
        <f t="shared" si="111"/>
        <v/>
      </c>
      <c r="O949" s="32" t="str">
        <f>IF(AND(A949="",B949=""), "",IF(I949&gt;0, I949+LOOKUP(N949,'Adjustment Factors'!$B$7:$B$25,'Adjustment Factors'!$C$7:$C$25),IF(OR(C949="B", C949= "S"), 'Adjustment Factors'!$C$28,IF(C949="H", 'Adjustment Factors'!$C$29,"Sex Req'd"))))</f>
        <v/>
      </c>
      <c r="P949" s="31" t="str">
        <f t="shared" si="112"/>
        <v/>
      </c>
      <c r="Q949" s="32" t="str">
        <f>IF(OR(AND(A949="",B949=""),C949="",J949="" ), "",ROUND((((J949-(IF(I949&gt;0, I949,IF(OR(C949="B", C949= "S"), 'Adjustment Factors'!$C$28,IF(C949="H", 'Adjustment Factors'!$C$29,"Sex Req'd")))))/L949)*205)+IF(I949&gt;0, I949,IF(OR(C949="B", C949= "S"), 'Adjustment Factors'!$C$28,IF(C949="H", 'Adjustment Factors'!$C$29,"Sex Req'd")))+IF(OR(C949="B",C949="S"),LOOKUP(N949,'Adjustment Factors'!$B$7:$B$25,'Adjustment Factors'!$D$7:$D$25),IF(C949="H",LOOKUP(N949,'Adjustment Factors'!$B$7:$B$25,'Adjustment Factors'!$E$7:$E$25),"")),0))</f>
        <v/>
      </c>
      <c r="R949" s="31" t="str">
        <f t="shared" si="113"/>
        <v/>
      </c>
      <c r="S949" s="32" t="str">
        <f t="shared" si="115"/>
        <v/>
      </c>
      <c r="T949" s="31" t="str">
        <f t="shared" si="114"/>
        <v/>
      </c>
    </row>
    <row r="950" spans="1:20" x14ac:dyDescent="0.25">
      <c r="A950" s="27"/>
      <c r="B950" s="28"/>
      <c r="C950" s="28"/>
      <c r="D950" s="29"/>
      <c r="E950" s="30"/>
      <c r="F950" s="30"/>
      <c r="G950" s="29"/>
      <c r="H950" s="27"/>
      <c r="I950" s="27"/>
      <c r="J950" s="27"/>
      <c r="K950" s="27"/>
      <c r="L950" s="31" t="str">
        <f t="shared" si="109"/>
        <v/>
      </c>
      <c r="M950" s="31" t="str">
        <f t="shared" si="110"/>
        <v/>
      </c>
      <c r="N950" s="31" t="str">
        <f t="shared" si="111"/>
        <v/>
      </c>
      <c r="O950" s="32" t="str">
        <f>IF(AND(A950="",B950=""), "",IF(I950&gt;0, I950+LOOKUP(N950,'Adjustment Factors'!$B$7:$B$25,'Adjustment Factors'!$C$7:$C$25),IF(OR(C950="B", C950= "S"), 'Adjustment Factors'!$C$28,IF(C950="H", 'Adjustment Factors'!$C$29,"Sex Req'd"))))</f>
        <v/>
      </c>
      <c r="P950" s="31" t="str">
        <f t="shared" si="112"/>
        <v/>
      </c>
      <c r="Q950" s="32" t="str">
        <f>IF(OR(AND(A950="",B950=""),C950="",J950="" ), "",ROUND((((J950-(IF(I950&gt;0, I950,IF(OR(C950="B", C950= "S"), 'Adjustment Factors'!$C$28,IF(C950="H", 'Adjustment Factors'!$C$29,"Sex Req'd")))))/L950)*205)+IF(I950&gt;0, I950,IF(OR(C950="B", C950= "S"), 'Adjustment Factors'!$C$28,IF(C950="H", 'Adjustment Factors'!$C$29,"Sex Req'd")))+IF(OR(C950="B",C950="S"),LOOKUP(N950,'Adjustment Factors'!$B$7:$B$25,'Adjustment Factors'!$D$7:$D$25),IF(C950="H",LOOKUP(N950,'Adjustment Factors'!$B$7:$B$25,'Adjustment Factors'!$E$7:$E$25),"")),0))</f>
        <v/>
      </c>
      <c r="R950" s="31" t="str">
        <f t="shared" si="113"/>
        <v/>
      </c>
      <c r="S950" s="32" t="str">
        <f t="shared" si="115"/>
        <v/>
      </c>
      <c r="T950" s="31" t="str">
        <f t="shared" si="114"/>
        <v/>
      </c>
    </row>
    <row r="951" spans="1:20" x14ac:dyDescent="0.25">
      <c r="A951" s="27"/>
      <c r="B951" s="28"/>
      <c r="C951" s="28"/>
      <c r="D951" s="29"/>
      <c r="E951" s="30"/>
      <c r="F951" s="30"/>
      <c r="G951" s="29"/>
      <c r="H951" s="27"/>
      <c r="I951" s="27"/>
      <c r="J951" s="27"/>
      <c r="K951" s="27"/>
      <c r="L951" s="31" t="str">
        <f t="shared" si="109"/>
        <v/>
      </c>
      <c r="M951" s="31" t="str">
        <f t="shared" si="110"/>
        <v/>
      </c>
      <c r="N951" s="31" t="str">
        <f t="shared" si="111"/>
        <v/>
      </c>
      <c r="O951" s="32" t="str">
        <f>IF(AND(A951="",B951=""), "",IF(I951&gt;0, I951+LOOKUP(N951,'Adjustment Factors'!$B$7:$B$25,'Adjustment Factors'!$C$7:$C$25),IF(OR(C951="B", C951= "S"), 'Adjustment Factors'!$C$28,IF(C951="H", 'Adjustment Factors'!$C$29,"Sex Req'd"))))</f>
        <v/>
      </c>
      <c r="P951" s="31" t="str">
        <f t="shared" si="112"/>
        <v/>
      </c>
      <c r="Q951" s="32" t="str">
        <f>IF(OR(AND(A951="",B951=""),C951="",J951="" ), "",ROUND((((J951-(IF(I951&gt;0, I951,IF(OR(C951="B", C951= "S"), 'Adjustment Factors'!$C$28,IF(C951="H", 'Adjustment Factors'!$C$29,"Sex Req'd")))))/L951)*205)+IF(I951&gt;0, I951,IF(OR(C951="B", C951= "S"), 'Adjustment Factors'!$C$28,IF(C951="H", 'Adjustment Factors'!$C$29,"Sex Req'd")))+IF(OR(C951="B",C951="S"),LOOKUP(N951,'Adjustment Factors'!$B$7:$B$25,'Adjustment Factors'!$D$7:$D$25),IF(C951="H",LOOKUP(N951,'Adjustment Factors'!$B$7:$B$25,'Adjustment Factors'!$E$7:$E$25),"")),0))</f>
        <v/>
      </c>
      <c r="R951" s="31" t="str">
        <f t="shared" si="113"/>
        <v/>
      </c>
      <c r="S951" s="32" t="str">
        <f t="shared" si="115"/>
        <v/>
      </c>
      <c r="T951" s="31" t="str">
        <f t="shared" si="114"/>
        <v/>
      </c>
    </row>
    <row r="952" spans="1:20" x14ac:dyDescent="0.25">
      <c r="A952" s="27"/>
      <c r="B952" s="28"/>
      <c r="C952" s="28"/>
      <c r="D952" s="29"/>
      <c r="E952" s="30"/>
      <c r="F952" s="30"/>
      <c r="G952" s="29"/>
      <c r="H952" s="27"/>
      <c r="I952" s="27"/>
      <c r="J952" s="27"/>
      <c r="K952" s="27"/>
      <c r="L952" s="31" t="str">
        <f t="shared" ref="L952:L1005" si="116">IF(OR(D952="",$D$8=""), "",IF(AND(($D$8-D952)&gt;=160,($D$8-D952)&lt;=250),($D$8-D952),"Out of Range"))</f>
        <v/>
      </c>
      <c r="M952" s="31" t="str">
        <f t="shared" ref="M952:M1005" si="117">IF(OR(D952="",$D$9=""), "",IF(AND(($D$9-D952)&gt;=320,($D$9-D952)&lt;=410),($D$9-D952),"Out of Range"))</f>
        <v/>
      </c>
      <c r="N952" s="31" t="str">
        <f t="shared" ref="N952:N1005" si="118">IF(D952="","",IF(G952&lt;&gt;"",IF((D952-G952)&lt; 640, 1, IF(AND((D952-G952)&gt;639, (D952-G952)&lt;730), 2, INT((D952-G952)/365))),IF(H952&gt;0,H952,"Dam Age Rqd")))</f>
        <v/>
      </c>
      <c r="O952" s="32" t="str">
        <f>IF(AND(A952="",B952=""), "",IF(I952&gt;0, I952+LOOKUP(N952,'Adjustment Factors'!$B$7:$B$25,'Adjustment Factors'!$C$7:$C$25),IF(OR(C952="B", C952= "S"), 'Adjustment Factors'!$C$28,IF(C952="H", 'Adjustment Factors'!$C$29,"Sex Req'd"))))</f>
        <v/>
      </c>
      <c r="P952" s="31" t="str">
        <f t="shared" si="112"/>
        <v/>
      </c>
      <c r="Q952" s="32" t="str">
        <f>IF(OR(AND(A952="",B952=""),C952="",J952="" ), "",ROUND((((J952-(IF(I952&gt;0, I952,IF(OR(C952="B", C952= "S"), 'Adjustment Factors'!$C$28,IF(C952="H", 'Adjustment Factors'!$C$29,"Sex Req'd")))))/L952)*205)+IF(I952&gt;0, I952,IF(OR(C952="B", C952= "S"), 'Adjustment Factors'!$C$28,IF(C952="H", 'Adjustment Factors'!$C$29,"Sex Req'd")))+IF(OR(C952="B",C952="S"),LOOKUP(N952,'Adjustment Factors'!$B$7:$B$25,'Adjustment Factors'!$D$7:$D$25),IF(C952="H",LOOKUP(N952,'Adjustment Factors'!$B$7:$B$25,'Adjustment Factors'!$E$7:$E$25),"")),0))</f>
        <v/>
      </c>
      <c r="R952" s="31" t="str">
        <f t="shared" si="113"/>
        <v/>
      </c>
      <c r="S952" s="32" t="str">
        <f t="shared" si="115"/>
        <v/>
      </c>
      <c r="T952" s="31" t="str">
        <f t="shared" si="114"/>
        <v/>
      </c>
    </row>
    <row r="953" spans="1:20" x14ac:dyDescent="0.25">
      <c r="A953" s="27"/>
      <c r="B953" s="28"/>
      <c r="C953" s="28"/>
      <c r="D953" s="29"/>
      <c r="E953" s="30"/>
      <c r="F953" s="30"/>
      <c r="G953" s="29"/>
      <c r="H953" s="27"/>
      <c r="I953" s="27"/>
      <c r="J953" s="27"/>
      <c r="K953" s="27"/>
      <c r="L953" s="31" t="str">
        <f t="shared" si="116"/>
        <v/>
      </c>
      <c r="M953" s="31" t="str">
        <f t="shared" si="117"/>
        <v/>
      </c>
      <c r="N953" s="31" t="str">
        <f t="shared" si="118"/>
        <v/>
      </c>
      <c r="O953" s="32" t="str">
        <f>IF(AND(A953="",B953=""), "",IF(I953&gt;0, I953+LOOKUP(N953,'Adjustment Factors'!$B$7:$B$25,'Adjustment Factors'!$C$7:$C$25),IF(OR(C953="B", C953= "S"), 'Adjustment Factors'!$C$28,IF(C953="H", 'Adjustment Factors'!$C$29,"Sex Req'd"))))</f>
        <v/>
      </c>
      <c r="P953" s="31" t="str">
        <f t="shared" si="112"/>
        <v/>
      </c>
      <c r="Q953" s="32" t="str">
        <f>IF(OR(AND(A953="",B953=""),C953="",J953="" ), "",ROUND((((J953-(IF(I953&gt;0, I953,IF(OR(C953="B", C953= "S"), 'Adjustment Factors'!$C$28,IF(C953="H", 'Adjustment Factors'!$C$29,"Sex Req'd")))))/L953)*205)+IF(I953&gt;0, I953,IF(OR(C953="B", C953= "S"), 'Adjustment Factors'!$C$28,IF(C953="H", 'Adjustment Factors'!$C$29,"Sex Req'd")))+IF(OR(C953="B",C953="S"),LOOKUP(N953,'Adjustment Factors'!$B$7:$B$25,'Adjustment Factors'!$D$7:$D$25),IF(C953="H",LOOKUP(N953,'Adjustment Factors'!$B$7:$B$25,'Adjustment Factors'!$E$7:$E$25),"")),0))</f>
        <v/>
      </c>
      <c r="R953" s="31" t="str">
        <f t="shared" si="113"/>
        <v/>
      </c>
      <c r="S953" s="32" t="str">
        <f t="shared" si="115"/>
        <v/>
      </c>
      <c r="T953" s="31" t="str">
        <f t="shared" si="114"/>
        <v/>
      </c>
    </row>
    <row r="954" spans="1:20" x14ac:dyDescent="0.25">
      <c r="A954" s="27"/>
      <c r="B954" s="28"/>
      <c r="C954" s="28"/>
      <c r="D954" s="29"/>
      <c r="E954" s="30"/>
      <c r="F954" s="30"/>
      <c r="G954" s="29"/>
      <c r="H954" s="27"/>
      <c r="I954" s="27"/>
      <c r="J954" s="27"/>
      <c r="K954" s="27"/>
      <c r="L954" s="31" t="str">
        <f t="shared" si="116"/>
        <v/>
      </c>
      <c r="M954" s="31" t="str">
        <f t="shared" si="117"/>
        <v/>
      </c>
      <c r="N954" s="31" t="str">
        <f t="shared" si="118"/>
        <v/>
      </c>
      <c r="O954" s="32" t="str">
        <f>IF(AND(A954="",B954=""), "",IF(I954&gt;0, I954+LOOKUP(N954,'Adjustment Factors'!$B$7:$B$25,'Adjustment Factors'!$C$7:$C$25),IF(OR(C954="B", C954= "S"), 'Adjustment Factors'!$C$28,IF(C954="H", 'Adjustment Factors'!$C$29,"Sex Req'd"))))</f>
        <v/>
      </c>
      <c r="P954" s="31" t="str">
        <f t="shared" si="112"/>
        <v/>
      </c>
      <c r="Q954" s="32" t="str">
        <f>IF(OR(AND(A954="",B954=""),C954="",J954="" ), "",ROUND((((J954-(IF(I954&gt;0, I954,IF(OR(C954="B", C954= "S"), 'Adjustment Factors'!$C$28,IF(C954="H", 'Adjustment Factors'!$C$29,"Sex Req'd")))))/L954)*205)+IF(I954&gt;0, I954,IF(OR(C954="B", C954= "S"), 'Adjustment Factors'!$C$28,IF(C954="H", 'Adjustment Factors'!$C$29,"Sex Req'd")))+IF(OR(C954="B",C954="S"),LOOKUP(N954,'Adjustment Factors'!$B$7:$B$25,'Adjustment Factors'!$D$7:$D$25),IF(C954="H",LOOKUP(N954,'Adjustment Factors'!$B$7:$B$25,'Adjustment Factors'!$E$7:$E$25),"")),0))</f>
        <v/>
      </c>
      <c r="R954" s="31" t="str">
        <f t="shared" si="113"/>
        <v/>
      </c>
      <c r="S954" s="32" t="str">
        <f t="shared" si="115"/>
        <v/>
      </c>
      <c r="T954" s="31" t="str">
        <f t="shared" si="114"/>
        <v/>
      </c>
    </row>
    <row r="955" spans="1:20" x14ac:dyDescent="0.25">
      <c r="A955" s="27"/>
      <c r="B955" s="28"/>
      <c r="C955" s="28"/>
      <c r="D955" s="29"/>
      <c r="E955" s="30"/>
      <c r="F955" s="30"/>
      <c r="G955" s="29"/>
      <c r="H955" s="27"/>
      <c r="I955" s="27"/>
      <c r="J955" s="27"/>
      <c r="K955" s="27"/>
      <c r="L955" s="31" t="str">
        <f t="shared" si="116"/>
        <v/>
      </c>
      <c r="M955" s="31" t="str">
        <f t="shared" si="117"/>
        <v/>
      </c>
      <c r="N955" s="31" t="str">
        <f t="shared" si="118"/>
        <v/>
      </c>
      <c r="O955" s="32" t="str">
        <f>IF(AND(A955="",B955=""), "",IF(I955&gt;0, I955+LOOKUP(N955,'Adjustment Factors'!$B$7:$B$25,'Adjustment Factors'!$C$7:$C$25),IF(OR(C955="B", C955= "S"), 'Adjustment Factors'!$C$28,IF(C955="H", 'Adjustment Factors'!$C$29,"Sex Req'd"))))</f>
        <v/>
      </c>
      <c r="P955" s="31" t="str">
        <f t="shared" ref="P955:P1005" si="119">IF(O955="","",O955/$O$12*100)</f>
        <v/>
      </c>
      <c r="Q955" s="32" t="str">
        <f>IF(OR(AND(A955="",B955=""),C955="",J955="" ), "",ROUND((((J955-(IF(I955&gt;0, I955,IF(OR(C955="B", C955= "S"), 'Adjustment Factors'!$C$28,IF(C955="H", 'Adjustment Factors'!$C$29,"Sex Req'd")))))/L955)*205)+IF(I955&gt;0, I955,IF(OR(C955="B", C955= "S"), 'Adjustment Factors'!$C$28,IF(C955="H", 'Adjustment Factors'!$C$29,"Sex Req'd")))+IF(OR(C955="B",C955="S"),LOOKUP(N955,'Adjustment Factors'!$B$7:$B$25,'Adjustment Factors'!$D$7:$D$25),IF(C955="H",LOOKUP(N955,'Adjustment Factors'!$B$7:$B$25,'Adjustment Factors'!$E$7:$E$25),"")),0))</f>
        <v/>
      </c>
      <c r="R955" s="31" t="str">
        <f t="shared" ref="R955:R1005" si="120">IF(Q955="","",Q955/$Q$12*100)</f>
        <v/>
      </c>
      <c r="S955" s="32" t="str">
        <f t="shared" si="115"/>
        <v/>
      </c>
      <c r="T955" s="31" t="str">
        <f t="shared" ref="T955:T1005" si="121">IF(S955="","",S955/$S$12*100)</f>
        <v/>
      </c>
    </row>
    <row r="956" spans="1:20" x14ac:dyDescent="0.25">
      <c r="A956" s="27"/>
      <c r="B956" s="28"/>
      <c r="C956" s="28"/>
      <c r="D956" s="29"/>
      <c r="E956" s="30"/>
      <c r="F956" s="30"/>
      <c r="G956" s="29"/>
      <c r="H956" s="27"/>
      <c r="I956" s="27"/>
      <c r="J956" s="27"/>
      <c r="K956" s="27"/>
      <c r="L956" s="31" t="str">
        <f t="shared" si="116"/>
        <v/>
      </c>
      <c r="M956" s="31" t="str">
        <f t="shared" si="117"/>
        <v/>
      </c>
      <c r="N956" s="31" t="str">
        <f t="shared" si="118"/>
        <v/>
      </c>
      <c r="O956" s="32" t="str">
        <f>IF(AND(A956="",B956=""), "",IF(I956&gt;0, I956+LOOKUP(N956,'Adjustment Factors'!$B$7:$B$25,'Adjustment Factors'!$C$7:$C$25),IF(OR(C956="B", C956= "S"), 'Adjustment Factors'!$C$28,IF(C956="H", 'Adjustment Factors'!$C$29,"Sex Req'd"))))</f>
        <v/>
      </c>
      <c r="P956" s="31" t="str">
        <f t="shared" si="119"/>
        <v/>
      </c>
      <c r="Q956" s="32" t="str">
        <f>IF(OR(AND(A956="",B956=""),C956="",J956="" ), "",ROUND((((J956-(IF(I956&gt;0, I956,IF(OR(C956="B", C956= "S"), 'Adjustment Factors'!$C$28,IF(C956="H", 'Adjustment Factors'!$C$29,"Sex Req'd")))))/L956)*205)+IF(I956&gt;0, I956,IF(OR(C956="B", C956= "S"), 'Adjustment Factors'!$C$28,IF(C956="H", 'Adjustment Factors'!$C$29,"Sex Req'd")))+IF(OR(C956="B",C956="S"),LOOKUP(N956,'Adjustment Factors'!$B$7:$B$25,'Adjustment Factors'!$D$7:$D$25),IF(C956="H",LOOKUP(N956,'Adjustment Factors'!$B$7:$B$25,'Adjustment Factors'!$E$7:$E$25),"")),0))</f>
        <v/>
      </c>
      <c r="R956" s="31" t="str">
        <f t="shared" si="120"/>
        <v/>
      </c>
      <c r="S956" s="32" t="str">
        <f t="shared" si="115"/>
        <v/>
      </c>
      <c r="T956" s="31" t="str">
        <f t="shared" si="121"/>
        <v/>
      </c>
    </row>
    <row r="957" spans="1:20" x14ac:dyDescent="0.25">
      <c r="A957" s="27"/>
      <c r="B957" s="28"/>
      <c r="C957" s="28"/>
      <c r="D957" s="29"/>
      <c r="E957" s="30"/>
      <c r="F957" s="30"/>
      <c r="G957" s="29"/>
      <c r="H957" s="27"/>
      <c r="I957" s="27"/>
      <c r="J957" s="27"/>
      <c r="K957" s="27"/>
      <c r="L957" s="31" t="str">
        <f t="shared" si="116"/>
        <v/>
      </c>
      <c r="M957" s="31" t="str">
        <f t="shared" si="117"/>
        <v/>
      </c>
      <c r="N957" s="31" t="str">
        <f t="shared" si="118"/>
        <v/>
      </c>
      <c r="O957" s="32" t="str">
        <f>IF(AND(A957="",B957=""), "",IF(I957&gt;0, I957+LOOKUP(N957,'Adjustment Factors'!$B$7:$B$25,'Adjustment Factors'!$C$7:$C$25),IF(OR(C957="B", C957= "S"), 'Adjustment Factors'!$C$28,IF(C957="H", 'Adjustment Factors'!$C$29,"Sex Req'd"))))</f>
        <v/>
      </c>
      <c r="P957" s="31" t="str">
        <f t="shared" si="119"/>
        <v/>
      </c>
      <c r="Q957" s="32" t="str">
        <f>IF(OR(AND(A957="",B957=""),C957="",J957="" ), "",ROUND((((J957-(IF(I957&gt;0, I957,IF(OR(C957="B", C957= "S"), 'Adjustment Factors'!$C$28,IF(C957="H", 'Adjustment Factors'!$C$29,"Sex Req'd")))))/L957)*205)+IF(I957&gt;0, I957,IF(OR(C957="B", C957= "S"), 'Adjustment Factors'!$C$28,IF(C957="H", 'Adjustment Factors'!$C$29,"Sex Req'd")))+IF(OR(C957="B",C957="S"),LOOKUP(N957,'Adjustment Factors'!$B$7:$B$25,'Adjustment Factors'!$D$7:$D$25),IF(C957="H",LOOKUP(N957,'Adjustment Factors'!$B$7:$B$25,'Adjustment Factors'!$E$7:$E$25),"")),0))</f>
        <v/>
      </c>
      <c r="R957" s="31" t="str">
        <f t="shared" si="120"/>
        <v/>
      </c>
      <c r="S957" s="32" t="str">
        <f t="shared" si="115"/>
        <v/>
      </c>
      <c r="T957" s="31" t="str">
        <f t="shared" si="121"/>
        <v/>
      </c>
    </row>
    <row r="958" spans="1:20" x14ac:dyDescent="0.25">
      <c r="A958" s="27"/>
      <c r="B958" s="28"/>
      <c r="C958" s="28"/>
      <c r="D958" s="29"/>
      <c r="E958" s="30"/>
      <c r="F958" s="30"/>
      <c r="G958" s="29"/>
      <c r="H958" s="27"/>
      <c r="I958" s="27"/>
      <c r="J958" s="27"/>
      <c r="K958" s="27"/>
      <c r="L958" s="31" t="str">
        <f t="shared" si="116"/>
        <v/>
      </c>
      <c r="M958" s="31" t="str">
        <f t="shared" si="117"/>
        <v/>
      </c>
      <c r="N958" s="31" t="str">
        <f t="shared" si="118"/>
        <v/>
      </c>
      <c r="O958" s="32" t="str">
        <f>IF(AND(A958="",B958=""), "",IF(I958&gt;0, I958+LOOKUP(N958,'Adjustment Factors'!$B$7:$B$25,'Adjustment Factors'!$C$7:$C$25),IF(OR(C958="B", C958= "S"), 'Adjustment Factors'!$C$28,IF(C958="H", 'Adjustment Factors'!$C$29,"Sex Req'd"))))</f>
        <v/>
      </c>
      <c r="P958" s="31" t="str">
        <f t="shared" si="119"/>
        <v/>
      </c>
      <c r="Q958" s="32" t="str">
        <f>IF(OR(AND(A958="",B958=""),C958="",J958="" ), "",ROUND((((J958-(IF(I958&gt;0, I958,IF(OR(C958="B", C958= "S"), 'Adjustment Factors'!$C$28,IF(C958="H", 'Adjustment Factors'!$C$29,"Sex Req'd")))))/L958)*205)+IF(I958&gt;0, I958,IF(OR(C958="B", C958= "S"), 'Adjustment Factors'!$C$28,IF(C958="H", 'Adjustment Factors'!$C$29,"Sex Req'd")))+IF(OR(C958="B",C958="S"),LOOKUP(N958,'Adjustment Factors'!$B$7:$B$25,'Adjustment Factors'!$D$7:$D$25),IF(C958="H",LOOKUP(N958,'Adjustment Factors'!$B$7:$B$25,'Adjustment Factors'!$E$7:$E$25),"")),0))</f>
        <v/>
      </c>
      <c r="R958" s="31" t="str">
        <f t="shared" si="120"/>
        <v/>
      </c>
      <c r="S958" s="32" t="str">
        <f t="shared" si="115"/>
        <v/>
      </c>
      <c r="T958" s="31" t="str">
        <f t="shared" si="121"/>
        <v/>
      </c>
    </row>
    <row r="959" spans="1:20" x14ac:dyDescent="0.25">
      <c r="A959" s="27"/>
      <c r="B959" s="28"/>
      <c r="C959" s="28"/>
      <c r="D959" s="29"/>
      <c r="E959" s="30"/>
      <c r="F959" s="30"/>
      <c r="G959" s="29"/>
      <c r="H959" s="27"/>
      <c r="I959" s="27"/>
      <c r="J959" s="27"/>
      <c r="K959" s="27"/>
      <c r="L959" s="31" t="str">
        <f t="shared" si="116"/>
        <v/>
      </c>
      <c r="M959" s="31" t="str">
        <f t="shared" si="117"/>
        <v/>
      </c>
      <c r="N959" s="31" t="str">
        <f t="shared" si="118"/>
        <v/>
      </c>
      <c r="O959" s="32" t="str">
        <f>IF(AND(A959="",B959=""), "",IF(I959&gt;0, I959+LOOKUP(N959,'Adjustment Factors'!$B$7:$B$25,'Adjustment Factors'!$C$7:$C$25),IF(OR(C959="B", C959= "S"), 'Adjustment Factors'!$C$28,IF(C959="H", 'Adjustment Factors'!$C$29,"Sex Req'd"))))</f>
        <v/>
      </c>
      <c r="P959" s="31" t="str">
        <f t="shared" si="119"/>
        <v/>
      </c>
      <c r="Q959" s="32" t="str">
        <f>IF(OR(AND(A959="",B959=""),C959="",J959="" ), "",ROUND((((J959-(IF(I959&gt;0, I959,IF(OR(C959="B", C959= "S"), 'Adjustment Factors'!$C$28,IF(C959="H", 'Adjustment Factors'!$C$29,"Sex Req'd")))))/L959)*205)+IF(I959&gt;0, I959,IF(OR(C959="B", C959= "S"), 'Adjustment Factors'!$C$28,IF(C959="H", 'Adjustment Factors'!$C$29,"Sex Req'd")))+IF(OR(C959="B",C959="S"),LOOKUP(N959,'Adjustment Factors'!$B$7:$B$25,'Adjustment Factors'!$D$7:$D$25),IF(C959="H",LOOKUP(N959,'Adjustment Factors'!$B$7:$B$25,'Adjustment Factors'!$E$7:$E$25),"")),0))</f>
        <v/>
      </c>
      <c r="R959" s="31" t="str">
        <f t="shared" si="120"/>
        <v/>
      </c>
      <c r="S959" s="32" t="str">
        <f t="shared" si="115"/>
        <v/>
      </c>
      <c r="T959" s="31" t="str">
        <f t="shared" si="121"/>
        <v/>
      </c>
    </row>
    <row r="960" spans="1:20" x14ac:dyDescent="0.25">
      <c r="A960" s="27"/>
      <c r="B960" s="28"/>
      <c r="C960" s="28"/>
      <c r="D960" s="29"/>
      <c r="E960" s="30"/>
      <c r="F960" s="30"/>
      <c r="G960" s="29"/>
      <c r="H960" s="27"/>
      <c r="I960" s="27"/>
      <c r="J960" s="27"/>
      <c r="K960" s="27"/>
      <c r="L960" s="31" t="str">
        <f t="shared" si="116"/>
        <v/>
      </c>
      <c r="M960" s="31" t="str">
        <f t="shared" si="117"/>
        <v/>
      </c>
      <c r="N960" s="31" t="str">
        <f t="shared" si="118"/>
        <v/>
      </c>
      <c r="O960" s="32" t="str">
        <f>IF(AND(A960="",B960=""), "",IF(I960&gt;0, I960+LOOKUP(N960,'Adjustment Factors'!$B$7:$B$25,'Adjustment Factors'!$C$7:$C$25),IF(OR(C960="B", C960= "S"), 'Adjustment Factors'!$C$28,IF(C960="H", 'Adjustment Factors'!$C$29,"Sex Req'd"))))</f>
        <v/>
      </c>
      <c r="P960" s="31" t="str">
        <f t="shared" si="119"/>
        <v/>
      </c>
      <c r="Q960" s="32" t="str">
        <f>IF(OR(AND(A960="",B960=""),C960="",J960="" ), "",ROUND((((J960-(IF(I960&gt;0, I960,IF(OR(C960="B", C960= "S"), 'Adjustment Factors'!$C$28,IF(C960="H", 'Adjustment Factors'!$C$29,"Sex Req'd")))))/L960)*205)+IF(I960&gt;0, I960,IF(OR(C960="B", C960= "S"), 'Adjustment Factors'!$C$28,IF(C960="H", 'Adjustment Factors'!$C$29,"Sex Req'd")))+IF(OR(C960="B",C960="S"),LOOKUP(N960,'Adjustment Factors'!$B$7:$B$25,'Adjustment Factors'!$D$7:$D$25),IF(C960="H",LOOKUP(N960,'Adjustment Factors'!$B$7:$B$25,'Adjustment Factors'!$E$7:$E$25),"")),0))</f>
        <v/>
      </c>
      <c r="R960" s="31" t="str">
        <f t="shared" si="120"/>
        <v/>
      </c>
      <c r="S960" s="32" t="str">
        <f t="shared" si="115"/>
        <v/>
      </c>
      <c r="T960" s="31" t="str">
        <f t="shared" si="121"/>
        <v/>
      </c>
    </row>
    <row r="961" spans="1:20" x14ac:dyDescent="0.25">
      <c r="A961" s="27"/>
      <c r="B961" s="28"/>
      <c r="C961" s="28"/>
      <c r="D961" s="29"/>
      <c r="E961" s="30"/>
      <c r="F961" s="30"/>
      <c r="G961" s="29"/>
      <c r="H961" s="27"/>
      <c r="I961" s="27"/>
      <c r="J961" s="27"/>
      <c r="K961" s="27"/>
      <c r="L961" s="31" t="str">
        <f t="shared" si="116"/>
        <v/>
      </c>
      <c r="M961" s="31" t="str">
        <f t="shared" si="117"/>
        <v/>
      </c>
      <c r="N961" s="31" t="str">
        <f t="shared" si="118"/>
        <v/>
      </c>
      <c r="O961" s="32" t="str">
        <f>IF(AND(A961="",B961=""), "",IF(I961&gt;0, I961+LOOKUP(N961,'Adjustment Factors'!$B$7:$B$25,'Adjustment Factors'!$C$7:$C$25),IF(OR(C961="B", C961= "S"), 'Adjustment Factors'!$C$28,IF(C961="H", 'Adjustment Factors'!$C$29,"Sex Req'd"))))</f>
        <v/>
      </c>
      <c r="P961" s="31" t="str">
        <f t="shared" si="119"/>
        <v/>
      </c>
      <c r="Q961" s="32" t="str">
        <f>IF(OR(AND(A961="",B961=""),C961="",J961="" ), "",ROUND((((J961-(IF(I961&gt;0, I961,IF(OR(C961="B", C961= "S"), 'Adjustment Factors'!$C$28,IF(C961="H", 'Adjustment Factors'!$C$29,"Sex Req'd")))))/L961)*205)+IF(I961&gt;0, I961,IF(OR(C961="B", C961= "S"), 'Adjustment Factors'!$C$28,IF(C961="H", 'Adjustment Factors'!$C$29,"Sex Req'd")))+IF(OR(C961="B",C961="S"),LOOKUP(N961,'Adjustment Factors'!$B$7:$B$25,'Adjustment Factors'!$D$7:$D$25),IF(C961="H",LOOKUP(N961,'Adjustment Factors'!$B$7:$B$25,'Adjustment Factors'!$E$7:$E$25),"")),0))</f>
        <v/>
      </c>
      <c r="R961" s="31" t="str">
        <f t="shared" si="120"/>
        <v/>
      </c>
      <c r="S961" s="32" t="str">
        <f t="shared" si="115"/>
        <v/>
      </c>
      <c r="T961" s="31" t="str">
        <f t="shared" si="121"/>
        <v/>
      </c>
    </row>
    <row r="962" spans="1:20" x14ac:dyDescent="0.25">
      <c r="A962" s="27"/>
      <c r="B962" s="28"/>
      <c r="C962" s="28"/>
      <c r="D962" s="29"/>
      <c r="E962" s="30"/>
      <c r="F962" s="30"/>
      <c r="G962" s="29"/>
      <c r="H962" s="27"/>
      <c r="I962" s="27"/>
      <c r="J962" s="27"/>
      <c r="K962" s="27"/>
      <c r="L962" s="31" t="str">
        <f t="shared" si="116"/>
        <v/>
      </c>
      <c r="M962" s="31" t="str">
        <f t="shared" si="117"/>
        <v/>
      </c>
      <c r="N962" s="31" t="str">
        <f t="shared" si="118"/>
        <v/>
      </c>
      <c r="O962" s="32" t="str">
        <f>IF(AND(A962="",B962=""), "",IF(I962&gt;0, I962+LOOKUP(N962,'Adjustment Factors'!$B$7:$B$25,'Adjustment Factors'!$C$7:$C$25),IF(OR(C962="B", C962= "S"), 'Adjustment Factors'!$C$28,IF(C962="H", 'Adjustment Factors'!$C$29,"Sex Req'd"))))</f>
        <v/>
      </c>
      <c r="P962" s="31" t="str">
        <f t="shared" si="119"/>
        <v/>
      </c>
      <c r="Q962" s="32" t="str">
        <f>IF(OR(AND(A962="",B962=""),C962="",J962="" ), "",ROUND((((J962-(IF(I962&gt;0, I962,IF(OR(C962="B", C962= "S"), 'Adjustment Factors'!$C$28,IF(C962="H", 'Adjustment Factors'!$C$29,"Sex Req'd")))))/L962)*205)+IF(I962&gt;0, I962,IF(OR(C962="B", C962= "S"), 'Adjustment Factors'!$C$28,IF(C962="H", 'Adjustment Factors'!$C$29,"Sex Req'd")))+IF(OR(C962="B",C962="S"),LOOKUP(N962,'Adjustment Factors'!$B$7:$B$25,'Adjustment Factors'!$D$7:$D$25),IF(C962="H",LOOKUP(N962,'Adjustment Factors'!$B$7:$B$25,'Adjustment Factors'!$E$7:$E$25),"")),0))</f>
        <v/>
      </c>
      <c r="R962" s="31" t="str">
        <f t="shared" si="120"/>
        <v/>
      </c>
      <c r="S962" s="32" t="str">
        <f t="shared" si="115"/>
        <v/>
      </c>
      <c r="T962" s="31" t="str">
        <f t="shared" si="121"/>
        <v/>
      </c>
    </row>
    <row r="963" spans="1:20" x14ac:dyDescent="0.25">
      <c r="A963" s="27"/>
      <c r="B963" s="28"/>
      <c r="C963" s="28"/>
      <c r="D963" s="29"/>
      <c r="E963" s="30"/>
      <c r="F963" s="30"/>
      <c r="G963" s="29"/>
      <c r="H963" s="27"/>
      <c r="I963" s="27"/>
      <c r="J963" s="27"/>
      <c r="K963" s="27"/>
      <c r="L963" s="31" t="str">
        <f t="shared" si="116"/>
        <v/>
      </c>
      <c r="M963" s="31" t="str">
        <f t="shared" si="117"/>
        <v/>
      </c>
      <c r="N963" s="31" t="str">
        <f t="shared" si="118"/>
        <v/>
      </c>
      <c r="O963" s="32" t="str">
        <f>IF(AND(A963="",B963=""), "",IF(I963&gt;0, I963+LOOKUP(N963,'Adjustment Factors'!$B$7:$B$25,'Adjustment Factors'!$C$7:$C$25),IF(OR(C963="B", C963= "S"), 'Adjustment Factors'!$C$28,IF(C963="H", 'Adjustment Factors'!$C$29,"Sex Req'd"))))</f>
        <v/>
      </c>
      <c r="P963" s="31" t="str">
        <f t="shared" si="119"/>
        <v/>
      </c>
      <c r="Q963" s="32" t="str">
        <f>IF(OR(AND(A963="",B963=""),C963="",J963="" ), "",ROUND((((J963-(IF(I963&gt;0, I963,IF(OR(C963="B", C963= "S"), 'Adjustment Factors'!$C$28,IF(C963="H", 'Adjustment Factors'!$C$29,"Sex Req'd")))))/L963)*205)+IF(I963&gt;0, I963,IF(OR(C963="B", C963= "S"), 'Adjustment Factors'!$C$28,IF(C963="H", 'Adjustment Factors'!$C$29,"Sex Req'd")))+IF(OR(C963="B",C963="S"),LOOKUP(N963,'Adjustment Factors'!$B$7:$B$25,'Adjustment Factors'!$D$7:$D$25),IF(C963="H",LOOKUP(N963,'Adjustment Factors'!$B$7:$B$25,'Adjustment Factors'!$E$7:$E$25),"")),0))</f>
        <v/>
      </c>
      <c r="R963" s="31" t="str">
        <f t="shared" si="120"/>
        <v/>
      </c>
      <c r="S963" s="32" t="str">
        <f t="shared" si="115"/>
        <v/>
      </c>
      <c r="T963" s="31" t="str">
        <f t="shared" si="121"/>
        <v/>
      </c>
    </row>
    <row r="964" spans="1:20" x14ac:dyDescent="0.25">
      <c r="A964" s="27"/>
      <c r="B964" s="28"/>
      <c r="C964" s="28"/>
      <c r="D964" s="29"/>
      <c r="E964" s="30"/>
      <c r="F964" s="30"/>
      <c r="G964" s="29"/>
      <c r="H964" s="27"/>
      <c r="I964" s="27"/>
      <c r="J964" s="27"/>
      <c r="K964" s="27"/>
      <c r="L964" s="31" t="str">
        <f t="shared" si="116"/>
        <v/>
      </c>
      <c r="M964" s="31" t="str">
        <f t="shared" si="117"/>
        <v/>
      </c>
      <c r="N964" s="31" t="str">
        <f t="shared" si="118"/>
        <v/>
      </c>
      <c r="O964" s="32" t="str">
        <f>IF(AND(A964="",B964=""), "",IF(I964&gt;0, I964+LOOKUP(N964,'Adjustment Factors'!$B$7:$B$25,'Adjustment Factors'!$C$7:$C$25),IF(OR(C964="B", C964= "S"), 'Adjustment Factors'!$C$28,IF(C964="H", 'Adjustment Factors'!$C$29,"Sex Req'd"))))</f>
        <v/>
      </c>
      <c r="P964" s="31" t="str">
        <f t="shared" si="119"/>
        <v/>
      </c>
      <c r="Q964" s="32" t="str">
        <f>IF(OR(AND(A964="",B964=""),C964="",J964="" ), "",ROUND((((J964-(IF(I964&gt;0, I964,IF(OR(C964="B", C964= "S"), 'Adjustment Factors'!$C$28,IF(C964="H", 'Adjustment Factors'!$C$29,"Sex Req'd")))))/L964)*205)+IF(I964&gt;0, I964,IF(OR(C964="B", C964= "S"), 'Adjustment Factors'!$C$28,IF(C964="H", 'Adjustment Factors'!$C$29,"Sex Req'd")))+IF(OR(C964="B",C964="S"),LOOKUP(N964,'Adjustment Factors'!$B$7:$B$25,'Adjustment Factors'!$D$7:$D$25),IF(C964="H",LOOKUP(N964,'Adjustment Factors'!$B$7:$B$25,'Adjustment Factors'!$E$7:$E$25),"")),0))</f>
        <v/>
      </c>
      <c r="R964" s="31" t="str">
        <f t="shared" si="120"/>
        <v/>
      </c>
      <c r="S964" s="32" t="str">
        <f t="shared" si="115"/>
        <v/>
      </c>
      <c r="T964" s="31" t="str">
        <f t="shared" si="121"/>
        <v/>
      </c>
    </row>
    <row r="965" spans="1:20" x14ac:dyDescent="0.25">
      <c r="A965" s="27"/>
      <c r="B965" s="28"/>
      <c r="C965" s="28"/>
      <c r="D965" s="29"/>
      <c r="E965" s="30"/>
      <c r="F965" s="30"/>
      <c r="G965" s="29"/>
      <c r="H965" s="27"/>
      <c r="I965" s="27"/>
      <c r="J965" s="27"/>
      <c r="K965" s="27"/>
      <c r="L965" s="31" t="str">
        <f t="shared" si="116"/>
        <v/>
      </c>
      <c r="M965" s="31" t="str">
        <f t="shared" si="117"/>
        <v/>
      </c>
      <c r="N965" s="31" t="str">
        <f t="shared" si="118"/>
        <v/>
      </c>
      <c r="O965" s="32" t="str">
        <f>IF(AND(A965="",B965=""), "",IF(I965&gt;0, I965+LOOKUP(N965,'Adjustment Factors'!$B$7:$B$25,'Adjustment Factors'!$C$7:$C$25),IF(OR(C965="B", C965= "S"), 'Adjustment Factors'!$C$28,IF(C965="H", 'Adjustment Factors'!$C$29,"Sex Req'd"))))</f>
        <v/>
      </c>
      <c r="P965" s="31" t="str">
        <f t="shared" si="119"/>
        <v/>
      </c>
      <c r="Q965" s="32" t="str">
        <f>IF(OR(AND(A965="",B965=""),C965="",J965="" ), "",ROUND((((J965-(IF(I965&gt;0, I965,IF(OR(C965="B", C965= "S"), 'Adjustment Factors'!$C$28,IF(C965="H", 'Adjustment Factors'!$C$29,"Sex Req'd")))))/L965)*205)+IF(I965&gt;0, I965,IF(OR(C965="B", C965= "S"), 'Adjustment Factors'!$C$28,IF(C965="H", 'Adjustment Factors'!$C$29,"Sex Req'd")))+IF(OR(C965="B",C965="S"),LOOKUP(N965,'Adjustment Factors'!$B$7:$B$25,'Adjustment Factors'!$D$7:$D$25),IF(C965="H",LOOKUP(N965,'Adjustment Factors'!$B$7:$B$25,'Adjustment Factors'!$E$7:$E$25),"")),0))</f>
        <v/>
      </c>
      <c r="R965" s="31" t="str">
        <f t="shared" si="120"/>
        <v/>
      </c>
      <c r="S965" s="32" t="str">
        <f t="shared" si="115"/>
        <v/>
      </c>
      <c r="T965" s="31" t="str">
        <f t="shared" si="121"/>
        <v/>
      </c>
    </row>
    <row r="966" spans="1:20" x14ac:dyDescent="0.25">
      <c r="A966" s="27"/>
      <c r="B966" s="28"/>
      <c r="C966" s="28"/>
      <c r="D966" s="29"/>
      <c r="E966" s="30"/>
      <c r="F966" s="30"/>
      <c r="G966" s="29"/>
      <c r="H966" s="27"/>
      <c r="I966" s="27"/>
      <c r="J966" s="27"/>
      <c r="K966" s="27"/>
      <c r="L966" s="31" t="str">
        <f t="shared" si="116"/>
        <v/>
      </c>
      <c r="M966" s="31" t="str">
        <f t="shared" si="117"/>
        <v/>
      </c>
      <c r="N966" s="31" t="str">
        <f t="shared" si="118"/>
        <v/>
      </c>
      <c r="O966" s="32" t="str">
        <f>IF(AND(A966="",B966=""), "",IF(I966&gt;0, I966+LOOKUP(N966,'Adjustment Factors'!$B$7:$B$25,'Adjustment Factors'!$C$7:$C$25),IF(OR(C966="B", C966= "S"), 'Adjustment Factors'!$C$28,IF(C966="H", 'Adjustment Factors'!$C$29,"Sex Req'd"))))</f>
        <v/>
      </c>
      <c r="P966" s="31" t="str">
        <f t="shared" si="119"/>
        <v/>
      </c>
      <c r="Q966" s="32" t="str">
        <f>IF(OR(AND(A966="",B966=""),C966="",J966="" ), "",ROUND((((J966-(IF(I966&gt;0, I966,IF(OR(C966="B", C966= "S"), 'Adjustment Factors'!$C$28,IF(C966="H", 'Adjustment Factors'!$C$29,"Sex Req'd")))))/L966)*205)+IF(I966&gt;0, I966,IF(OR(C966="B", C966= "S"), 'Adjustment Factors'!$C$28,IF(C966="H", 'Adjustment Factors'!$C$29,"Sex Req'd")))+IF(OR(C966="B",C966="S"),LOOKUP(N966,'Adjustment Factors'!$B$7:$B$25,'Adjustment Factors'!$D$7:$D$25),IF(C966="H",LOOKUP(N966,'Adjustment Factors'!$B$7:$B$25,'Adjustment Factors'!$E$7:$E$25),"")),0))</f>
        <v/>
      </c>
      <c r="R966" s="31" t="str">
        <f t="shared" si="120"/>
        <v/>
      </c>
      <c r="S966" s="32" t="str">
        <f t="shared" si="115"/>
        <v/>
      </c>
      <c r="T966" s="31" t="str">
        <f t="shared" si="121"/>
        <v/>
      </c>
    </row>
    <row r="967" spans="1:20" x14ac:dyDescent="0.25">
      <c r="A967" s="27"/>
      <c r="B967" s="28"/>
      <c r="C967" s="28"/>
      <c r="D967" s="29"/>
      <c r="E967" s="30"/>
      <c r="F967" s="30"/>
      <c r="G967" s="29"/>
      <c r="H967" s="27"/>
      <c r="I967" s="27"/>
      <c r="J967" s="27"/>
      <c r="K967" s="27"/>
      <c r="L967" s="31" t="str">
        <f t="shared" si="116"/>
        <v/>
      </c>
      <c r="M967" s="31" t="str">
        <f t="shared" si="117"/>
        <v/>
      </c>
      <c r="N967" s="31" t="str">
        <f t="shared" si="118"/>
        <v/>
      </c>
      <c r="O967" s="32" t="str">
        <f>IF(AND(A967="",B967=""), "",IF(I967&gt;0, I967+LOOKUP(N967,'Adjustment Factors'!$B$7:$B$25,'Adjustment Factors'!$C$7:$C$25),IF(OR(C967="B", C967= "S"), 'Adjustment Factors'!$C$28,IF(C967="H", 'Adjustment Factors'!$C$29,"Sex Req'd"))))</f>
        <v/>
      </c>
      <c r="P967" s="31" t="str">
        <f t="shared" si="119"/>
        <v/>
      </c>
      <c r="Q967" s="32" t="str">
        <f>IF(OR(AND(A967="",B967=""),C967="",J967="" ), "",ROUND((((J967-(IF(I967&gt;0, I967,IF(OR(C967="B", C967= "S"), 'Adjustment Factors'!$C$28,IF(C967="H", 'Adjustment Factors'!$C$29,"Sex Req'd")))))/L967)*205)+IF(I967&gt;0, I967,IF(OR(C967="B", C967= "S"), 'Adjustment Factors'!$C$28,IF(C967="H", 'Adjustment Factors'!$C$29,"Sex Req'd")))+IF(OR(C967="B",C967="S"),LOOKUP(N967,'Adjustment Factors'!$B$7:$B$25,'Adjustment Factors'!$D$7:$D$25),IF(C967="H",LOOKUP(N967,'Adjustment Factors'!$B$7:$B$25,'Adjustment Factors'!$E$7:$E$25),"")),0))</f>
        <v/>
      </c>
      <c r="R967" s="31" t="str">
        <f t="shared" si="120"/>
        <v/>
      </c>
      <c r="S967" s="32" t="str">
        <f t="shared" si="115"/>
        <v/>
      </c>
      <c r="T967" s="31" t="str">
        <f t="shared" si="121"/>
        <v/>
      </c>
    </row>
    <row r="968" spans="1:20" x14ac:dyDescent="0.25">
      <c r="A968" s="27"/>
      <c r="B968" s="28"/>
      <c r="C968" s="28"/>
      <c r="D968" s="29"/>
      <c r="E968" s="30"/>
      <c r="F968" s="30"/>
      <c r="G968" s="29"/>
      <c r="H968" s="27"/>
      <c r="I968" s="27"/>
      <c r="J968" s="27"/>
      <c r="K968" s="27"/>
      <c r="L968" s="31" t="str">
        <f t="shared" si="116"/>
        <v/>
      </c>
      <c r="M968" s="31" t="str">
        <f t="shared" si="117"/>
        <v/>
      </c>
      <c r="N968" s="31" t="str">
        <f t="shared" si="118"/>
        <v/>
      </c>
      <c r="O968" s="32" t="str">
        <f>IF(AND(A968="",B968=""), "",IF(I968&gt;0, I968+LOOKUP(N968,'Adjustment Factors'!$B$7:$B$25,'Adjustment Factors'!$C$7:$C$25),IF(OR(C968="B", C968= "S"), 'Adjustment Factors'!$C$28,IF(C968="H", 'Adjustment Factors'!$C$29,"Sex Req'd"))))</f>
        <v/>
      </c>
      <c r="P968" s="31" t="str">
        <f t="shared" si="119"/>
        <v/>
      </c>
      <c r="Q968" s="32" t="str">
        <f>IF(OR(AND(A968="",B968=""),C968="",J968="" ), "",ROUND((((J968-(IF(I968&gt;0, I968,IF(OR(C968="B", C968= "S"), 'Adjustment Factors'!$C$28,IF(C968="H", 'Adjustment Factors'!$C$29,"Sex Req'd")))))/L968)*205)+IF(I968&gt;0, I968,IF(OR(C968="B", C968= "S"), 'Adjustment Factors'!$C$28,IF(C968="H", 'Adjustment Factors'!$C$29,"Sex Req'd")))+IF(OR(C968="B",C968="S"),LOOKUP(N968,'Adjustment Factors'!$B$7:$B$25,'Adjustment Factors'!$D$7:$D$25),IF(C968="H",LOOKUP(N968,'Adjustment Factors'!$B$7:$B$25,'Adjustment Factors'!$E$7:$E$25),"")),0))</f>
        <v/>
      </c>
      <c r="R968" s="31" t="str">
        <f t="shared" si="120"/>
        <v/>
      </c>
      <c r="S968" s="32" t="str">
        <f t="shared" si="115"/>
        <v/>
      </c>
      <c r="T968" s="31" t="str">
        <f t="shared" si="121"/>
        <v/>
      </c>
    </row>
    <row r="969" spans="1:20" x14ac:dyDescent="0.25">
      <c r="A969" s="27"/>
      <c r="B969" s="28"/>
      <c r="C969" s="28"/>
      <c r="D969" s="29"/>
      <c r="E969" s="30"/>
      <c r="F969" s="30"/>
      <c r="G969" s="29"/>
      <c r="H969" s="27"/>
      <c r="I969" s="27"/>
      <c r="J969" s="27"/>
      <c r="K969" s="27"/>
      <c r="L969" s="31" t="str">
        <f t="shared" si="116"/>
        <v/>
      </c>
      <c r="M969" s="31" t="str">
        <f t="shared" si="117"/>
        <v/>
      </c>
      <c r="N969" s="31" t="str">
        <f t="shared" si="118"/>
        <v/>
      </c>
      <c r="O969" s="32" t="str">
        <f>IF(AND(A969="",B969=""), "",IF(I969&gt;0, I969+LOOKUP(N969,'Adjustment Factors'!$B$7:$B$25,'Adjustment Factors'!$C$7:$C$25),IF(OR(C969="B", C969= "S"), 'Adjustment Factors'!$C$28,IF(C969="H", 'Adjustment Factors'!$C$29,"Sex Req'd"))))</f>
        <v/>
      </c>
      <c r="P969" s="31" t="str">
        <f t="shared" si="119"/>
        <v/>
      </c>
      <c r="Q969" s="32" t="str">
        <f>IF(OR(AND(A969="",B969=""),C969="",J969="" ), "",ROUND((((J969-(IF(I969&gt;0, I969,IF(OR(C969="B", C969= "S"), 'Adjustment Factors'!$C$28,IF(C969="H", 'Adjustment Factors'!$C$29,"Sex Req'd")))))/L969)*205)+IF(I969&gt;0, I969,IF(OR(C969="B", C969= "S"), 'Adjustment Factors'!$C$28,IF(C969="H", 'Adjustment Factors'!$C$29,"Sex Req'd")))+IF(OR(C969="B",C969="S"),LOOKUP(N969,'Adjustment Factors'!$B$7:$B$25,'Adjustment Factors'!$D$7:$D$25),IF(C969="H",LOOKUP(N969,'Adjustment Factors'!$B$7:$B$25,'Adjustment Factors'!$E$7:$E$25),"")),0))</f>
        <v/>
      </c>
      <c r="R969" s="31" t="str">
        <f t="shared" si="120"/>
        <v/>
      </c>
      <c r="S969" s="32" t="str">
        <f t="shared" si="115"/>
        <v/>
      </c>
      <c r="T969" s="31" t="str">
        <f t="shared" si="121"/>
        <v/>
      </c>
    </row>
    <row r="970" spans="1:20" x14ac:dyDescent="0.25">
      <c r="A970" s="27"/>
      <c r="B970" s="28"/>
      <c r="C970" s="28"/>
      <c r="D970" s="29"/>
      <c r="E970" s="30"/>
      <c r="F970" s="30"/>
      <c r="G970" s="29"/>
      <c r="H970" s="27"/>
      <c r="I970" s="27"/>
      <c r="J970" s="27"/>
      <c r="K970" s="27"/>
      <c r="L970" s="31" t="str">
        <f t="shared" si="116"/>
        <v/>
      </c>
      <c r="M970" s="31" t="str">
        <f t="shared" si="117"/>
        <v/>
      </c>
      <c r="N970" s="31" t="str">
        <f t="shared" si="118"/>
        <v/>
      </c>
      <c r="O970" s="32" t="str">
        <f>IF(AND(A970="",B970=""), "",IF(I970&gt;0, I970+LOOKUP(N970,'Adjustment Factors'!$B$7:$B$25,'Adjustment Factors'!$C$7:$C$25),IF(OR(C970="B", C970= "S"), 'Adjustment Factors'!$C$28,IF(C970="H", 'Adjustment Factors'!$C$29,"Sex Req'd"))))</f>
        <v/>
      </c>
      <c r="P970" s="31" t="str">
        <f t="shared" si="119"/>
        <v/>
      </c>
      <c r="Q970" s="32" t="str">
        <f>IF(OR(AND(A970="",B970=""),C970="",J970="" ), "",ROUND((((J970-(IF(I970&gt;0, I970,IF(OR(C970="B", C970= "S"), 'Adjustment Factors'!$C$28,IF(C970="H", 'Adjustment Factors'!$C$29,"Sex Req'd")))))/L970)*205)+IF(I970&gt;0, I970,IF(OR(C970="B", C970= "S"), 'Adjustment Factors'!$C$28,IF(C970="H", 'Adjustment Factors'!$C$29,"Sex Req'd")))+IF(OR(C970="B",C970="S"),LOOKUP(N970,'Adjustment Factors'!$B$7:$B$25,'Adjustment Factors'!$D$7:$D$25),IF(C970="H",LOOKUP(N970,'Adjustment Factors'!$B$7:$B$25,'Adjustment Factors'!$E$7:$E$25),"")),0))</f>
        <v/>
      </c>
      <c r="R970" s="31" t="str">
        <f t="shared" si="120"/>
        <v/>
      </c>
      <c r="S970" s="32" t="str">
        <f t="shared" si="115"/>
        <v/>
      </c>
      <c r="T970" s="31" t="str">
        <f t="shared" si="121"/>
        <v/>
      </c>
    </row>
    <row r="971" spans="1:20" x14ac:dyDescent="0.25">
      <c r="A971" s="27"/>
      <c r="B971" s="28"/>
      <c r="C971" s="28"/>
      <c r="D971" s="29"/>
      <c r="E971" s="30"/>
      <c r="F971" s="30"/>
      <c r="G971" s="29"/>
      <c r="H971" s="27"/>
      <c r="I971" s="27"/>
      <c r="J971" s="27"/>
      <c r="K971" s="27"/>
      <c r="L971" s="31" t="str">
        <f t="shared" si="116"/>
        <v/>
      </c>
      <c r="M971" s="31" t="str">
        <f t="shared" si="117"/>
        <v/>
      </c>
      <c r="N971" s="31" t="str">
        <f t="shared" si="118"/>
        <v/>
      </c>
      <c r="O971" s="32" t="str">
        <f>IF(AND(A971="",B971=""), "",IF(I971&gt;0, I971+LOOKUP(N971,'Adjustment Factors'!$B$7:$B$25,'Adjustment Factors'!$C$7:$C$25),IF(OR(C971="B", C971= "S"), 'Adjustment Factors'!$C$28,IF(C971="H", 'Adjustment Factors'!$C$29,"Sex Req'd"))))</f>
        <v/>
      </c>
      <c r="P971" s="31" t="str">
        <f t="shared" si="119"/>
        <v/>
      </c>
      <c r="Q971" s="32" t="str">
        <f>IF(OR(AND(A971="",B971=""),C971="",J971="" ), "",ROUND((((J971-(IF(I971&gt;0, I971,IF(OR(C971="B", C971= "S"), 'Adjustment Factors'!$C$28,IF(C971="H", 'Adjustment Factors'!$C$29,"Sex Req'd")))))/L971)*205)+IF(I971&gt;0, I971,IF(OR(C971="B", C971= "S"), 'Adjustment Factors'!$C$28,IF(C971="H", 'Adjustment Factors'!$C$29,"Sex Req'd")))+IF(OR(C971="B",C971="S"),LOOKUP(N971,'Adjustment Factors'!$B$7:$B$25,'Adjustment Factors'!$D$7:$D$25),IF(C971="H",LOOKUP(N971,'Adjustment Factors'!$B$7:$B$25,'Adjustment Factors'!$E$7:$E$25),"")),0))</f>
        <v/>
      </c>
      <c r="R971" s="31" t="str">
        <f t="shared" si="120"/>
        <v/>
      </c>
      <c r="S971" s="32" t="str">
        <f t="shared" si="115"/>
        <v/>
      </c>
      <c r="T971" s="31" t="str">
        <f t="shared" si="121"/>
        <v/>
      </c>
    </row>
    <row r="972" spans="1:20" x14ac:dyDescent="0.25">
      <c r="A972" s="27"/>
      <c r="B972" s="28"/>
      <c r="C972" s="28"/>
      <c r="D972" s="29"/>
      <c r="E972" s="30"/>
      <c r="F972" s="30"/>
      <c r="G972" s="29"/>
      <c r="H972" s="27"/>
      <c r="I972" s="27"/>
      <c r="J972" s="27"/>
      <c r="K972" s="27"/>
      <c r="L972" s="31" t="str">
        <f t="shared" si="116"/>
        <v/>
      </c>
      <c r="M972" s="31" t="str">
        <f t="shared" si="117"/>
        <v/>
      </c>
      <c r="N972" s="31" t="str">
        <f t="shared" si="118"/>
        <v/>
      </c>
      <c r="O972" s="32" t="str">
        <f>IF(AND(A972="",B972=""), "",IF(I972&gt;0, I972+LOOKUP(N972,'Adjustment Factors'!$B$7:$B$25,'Adjustment Factors'!$C$7:$C$25),IF(OR(C972="B", C972= "S"), 'Adjustment Factors'!$C$28,IF(C972="H", 'Adjustment Factors'!$C$29,"Sex Req'd"))))</f>
        <v/>
      </c>
      <c r="P972" s="31" t="str">
        <f t="shared" si="119"/>
        <v/>
      </c>
      <c r="Q972" s="32" t="str">
        <f>IF(OR(AND(A972="",B972=""),C972="",J972="" ), "",ROUND((((J972-(IF(I972&gt;0, I972,IF(OR(C972="B", C972= "S"), 'Adjustment Factors'!$C$28,IF(C972="H", 'Adjustment Factors'!$C$29,"Sex Req'd")))))/L972)*205)+IF(I972&gt;0, I972,IF(OR(C972="B", C972= "S"), 'Adjustment Factors'!$C$28,IF(C972="H", 'Adjustment Factors'!$C$29,"Sex Req'd")))+IF(OR(C972="B",C972="S"),LOOKUP(N972,'Adjustment Factors'!$B$7:$B$25,'Adjustment Factors'!$D$7:$D$25),IF(C972="H",LOOKUP(N972,'Adjustment Factors'!$B$7:$B$25,'Adjustment Factors'!$E$7:$E$25),"")),0))</f>
        <v/>
      </c>
      <c r="R972" s="31" t="str">
        <f t="shared" si="120"/>
        <v/>
      </c>
      <c r="S972" s="32" t="str">
        <f t="shared" si="115"/>
        <v/>
      </c>
      <c r="T972" s="31" t="str">
        <f t="shared" si="121"/>
        <v/>
      </c>
    </row>
    <row r="973" spans="1:20" x14ac:dyDescent="0.25">
      <c r="A973" s="27"/>
      <c r="B973" s="28"/>
      <c r="C973" s="28"/>
      <c r="D973" s="29"/>
      <c r="E973" s="30"/>
      <c r="F973" s="30"/>
      <c r="G973" s="29"/>
      <c r="H973" s="27"/>
      <c r="I973" s="27"/>
      <c r="J973" s="27"/>
      <c r="K973" s="27"/>
      <c r="L973" s="31" t="str">
        <f t="shared" si="116"/>
        <v/>
      </c>
      <c r="M973" s="31" t="str">
        <f t="shared" si="117"/>
        <v/>
      </c>
      <c r="N973" s="31" t="str">
        <f t="shared" si="118"/>
        <v/>
      </c>
      <c r="O973" s="32" t="str">
        <f>IF(AND(A973="",B973=""), "",IF(I973&gt;0, I973+LOOKUP(N973,'Adjustment Factors'!$B$7:$B$25,'Adjustment Factors'!$C$7:$C$25),IF(OR(C973="B", C973= "S"), 'Adjustment Factors'!$C$28,IF(C973="H", 'Adjustment Factors'!$C$29,"Sex Req'd"))))</f>
        <v/>
      </c>
      <c r="P973" s="31" t="str">
        <f t="shared" si="119"/>
        <v/>
      </c>
      <c r="Q973" s="32" t="str">
        <f>IF(OR(AND(A973="",B973=""),C973="",J973="" ), "",ROUND((((J973-(IF(I973&gt;0, I973,IF(OR(C973="B", C973= "S"), 'Adjustment Factors'!$C$28,IF(C973="H", 'Adjustment Factors'!$C$29,"Sex Req'd")))))/L973)*205)+IF(I973&gt;0, I973,IF(OR(C973="B", C973= "S"), 'Adjustment Factors'!$C$28,IF(C973="H", 'Adjustment Factors'!$C$29,"Sex Req'd")))+IF(OR(C973="B",C973="S"),LOOKUP(N973,'Adjustment Factors'!$B$7:$B$25,'Adjustment Factors'!$D$7:$D$25),IF(C973="H",LOOKUP(N973,'Adjustment Factors'!$B$7:$B$25,'Adjustment Factors'!$E$7:$E$25),"")),0))</f>
        <v/>
      </c>
      <c r="R973" s="31" t="str">
        <f t="shared" si="120"/>
        <v/>
      </c>
      <c r="S973" s="32" t="str">
        <f t="shared" si="115"/>
        <v/>
      </c>
      <c r="T973" s="31" t="str">
        <f t="shared" si="121"/>
        <v/>
      </c>
    </row>
    <row r="974" spans="1:20" x14ac:dyDescent="0.25">
      <c r="A974" s="27"/>
      <c r="B974" s="28"/>
      <c r="C974" s="28"/>
      <c r="D974" s="29"/>
      <c r="E974" s="30"/>
      <c r="F974" s="30"/>
      <c r="G974" s="29"/>
      <c r="H974" s="27"/>
      <c r="I974" s="27"/>
      <c r="J974" s="27"/>
      <c r="K974" s="27"/>
      <c r="L974" s="31" t="str">
        <f t="shared" si="116"/>
        <v/>
      </c>
      <c r="M974" s="31" t="str">
        <f t="shared" si="117"/>
        <v/>
      </c>
      <c r="N974" s="31" t="str">
        <f t="shared" si="118"/>
        <v/>
      </c>
      <c r="O974" s="32" t="str">
        <f>IF(AND(A974="",B974=""), "",IF(I974&gt;0, I974+LOOKUP(N974,'Adjustment Factors'!$B$7:$B$25,'Adjustment Factors'!$C$7:$C$25),IF(OR(C974="B", C974= "S"), 'Adjustment Factors'!$C$28,IF(C974="H", 'Adjustment Factors'!$C$29,"Sex Req'd"))))</f>
        <v/>
      </c>
      <c r="P974" s="31" t="str">
        <f t="shared" si="119"/>
        <v/>
      </c>
      <c r="Q974" s="32" t="str">
        <f>IF(OR(AND(A974="",B974=""),C974="",J974="" ), "",ROUND((((J974-(IF(I974&gt;0, I974,IF(OR(C974="B", C974= "S"), 'Adjustment Factors'!$C$28,IF(C974="H", 'Adjustment Factors'!$C$29,"Sex Req'd")))))/L974)*205)+IF(I974&gt;0, I974,IF(OR(C974="B", C974= "S"), 'Adjustment Factors'!$C$28,IF(C974="H", 'Adjustment Factors'!$C$29,"Sex Req'd")))+IF(OR(C974="B",C974="S"),LOOKUP(N974,'Adjustment Factors'!$B$7:$B$25,'Adjustment Factors'!$D$7:$D$25),IF(C974="H",LOOKUP(N974,'Adjustment Factors'!$B$7:$B$25,'Adjustment Factors'!$E$7:$E$25),"")),0))</f>
        <v/>
      </c>
      <c r="R974" s="31" t="str">
        <f t="shared" si="120"/>
        <v/>
      </c>
      <c r="S974" s="32" t="str">
        <f t="shared" si="115"/>
        <v/>
      </c>
      <c r="T974" s="31" t="str">
        <f t="shared" si="121"/>
        <v/>
      </c>
    </row>
    <row r="975" spans="1:20" x14ac:dyDescent="0.25">
      <c r="A975" s="27"/>
      <c r="B975" s="28"/>
      <c r="C975" s="28"/>
      <c r="D975" s="29"/>
      <c r="E975" s="30"/>
      <c r="F975" s="30"/>
      <c r="G975" s="29"/>
      <c r="H975" s="27"/>
      <c r="I975" s="27"/>
      <c r="J975" s="27"/>
      <c r="K975" s="27"/>
      <c r="L975" s="31" t="str">
        <f t="shared" si="116"/>
        <v/>
      </c>
      <c r="M975" s="31" t="str">
        <f t="shared" si="117"/>
        <v/>
      </c>
      <c r="N975" s="31" t="str">
        <f t="shared" si="118"/>
        <v/>
      </c>
      <c r="O975" s="32" t="str">
        <f>IF(AND(A975="",B975=""), "",IF(I975&gt;0, I975+LOOKUP(N975,'Adjustment Factors'!$B$7:$B$25,'Adjustment Factors'!$C$7:$C$25),IF(OR(C975="B", C975= "S"), 'Adjustment Factors'!$C$28,IF(C975="H", 'Adjustment Factors'!$C$29,"Sex Req'd"))))</f>
        <v/>
      </c>
      <c r="P975" s="31" t="str">
        <f t="shared" si="119"/>
        <v/>
      </c>
      <c r="Q975" s="32" t="str">
        <f>IF(OR(AND(A975="",B975=""),C975="",J975="" ), "",ROUND((((J975-(IF(I975&gt;0, I975,IF(OR(C975="B", C975= "S"), 'Adjustment Factors'!$C$28,IF(C975="H", 'Adjustment Factors'!$C$29,"Sex Req'd")))))/L975)*205)+IF(I975&gt;0, I975,IF(OR(C975="B", C975= "S"), 'Adjustment Factors'!$C$28,IF(C975="H", 'Adjustment Factors'!$C$29,"Sex Req'd")))+IF(OR(C975="B",C975="S"),LOOKUP(N975,'Adjustment Factors'!$B$7:$B$25,'Adjustment Factors'!$D$7:$D$25),IF(C975="H",LOOKUP(N975,'Adjustment Factors'!$B$7:$B$25,'Adjustment Factors'!$E$7:$E$25),"")),0))</f>
        <v/>
      </c>
      <c r="R975" s="31" t="str">
        <f t="shared" si="120"/>
        <v/>
      </c>
      <c r="S975" s="32" t="str">
        <f t="shared" si="115"/>
        <v/>
      </c>
      <c r="T975" s="31" t="str">
        <f t="shared" si="121"/>
        <v/>
      </c>
    </row>
    <row r="976" spans="1:20" x14ac:dyDescent="0.25">
      <c r="A976" s="27"/>
      <c r="B976" s="28"/>
      <c r="C976" s="28"/>
      <c r="D976" s="29"/>
      <c r="E976" s="30"/>
      <c r="F976" s="30"/>
      <c r="G976" s="29"/>
      <c r="H976" s="27"/>
      <c r="I976" s="27"/>
      <c r="J976" s="27"/>
      <c r="K976" s="27"/>
      <c r="L976" s="31" t="str">
        <f t="shared" si="116"/>
        <v/>
      </c>
      <c r="M976" s="31" t="str">
        <f t="shared" si="117"/>
        <v/>
      </c>
      <c r="N976" s="31" t="str">
        <f t="shared" si="118"/>
        <v/>
      </c>
      <c r="O976" s="32" t="str">
        <f>IF(AND(A976="",B976=""), "",IF(I976&gt;0, I976+LOOKUP(N976,'Adjustment Factors'!$B$7:$B$25,'Adjustment Factors'!$C$7:$C$25),IF(OR(C976="B", C976= "S"), 'Adjustment Factors'!$C$28,IF(C976="H", 'Adjustment Factors'!$C$29,"Sex Req'd"))))</f>
        <v/>
      </c>
      <c r="P976" s="31" t="str">
        <f t="shared" si="119"/>
        <v/>
      </c>
      <c r="Q976" s="32" t="str">
        <f>IF(OR(AND(A976="",B976=""),C976="",J976="" ), "",ROUND((((J976-(IF(I976&gt;0, I976,IF(OR(C976="B", C976= "S"), 'Adjustment Factors'!$C$28,IF(C976="H", 'Adjustment Factors'!$C$29,"Sex Req'd")))))/L976)*205)+IF(I976&gt;0, I976,IF(OR(C976="B", C976= "S"), 'Adjustment Factors'!$C$28,IF(C976="H", 'Adjustment Factors'!$C$29,"Sex Req'd")))+IF(OR(C976="B",C976="S"),LOOKUP(N976,'Adjustment Factors'!$B$7:$B$25,'Adjustment Factors'!$D$7:$D$25),IF(C976="H",LOOKUP(N976,'Adjustment Factors'!$B$7:$B$25,'Adjustment Factors'!$E$7:$E$25),"")),0))</f>
        <v/>
      </c>
      <c r="R976" s="31" t="str">
        <f t="shared" si="120"/>
        <v/>
      </c>
      <c r="S976" s="32" t="str">
        <f t="shared" si="115"/>
        <v/>
      </c>
      <c r="T976" s="31" t="str">
        <f t="shared" si="121"/>
        <v/>
      </c>
    </row>
    <row r="977" spans="1:20" x14ac:dyDescent="0.25">
      <c r="A977" s="27"/>
      <c r="B977" s="28"/>
      <c r="C977" s="28"/>
      <c r="D977" s="29"/>
      <c r="E977" s="30"/>
      <c r="F977" s="30"/>
      <c r="G977" s="29"/>
      <c r="H977" s="27"/>
      <c r="I977" s="27"/>
      <c r="J977" s="27"/>
      <c r="K977" s="27"/>
      <c r="L977" s="31" t="str">
        <f t="shared" si="116"/>
        <v/>
      </c>
      <c r="M977" s="31" t="str">
        <f t="shared" si="117"/>
        <v/>
      </c>
      <c r="N977" s="31" t="str">
        <f t="shared" si="118"/>
        <v/>
      </c>
      <c r="O977" s="32" t="str">
        <f>IF(AND(A977="",B977=""), "",IF(I977&gt;0, I977+LOOKUP(N977,'Adjustment Factors'!$B$7:$B$25,'Adjustment Factors'!$C$7:$C$25),IF(OR(C977="B", C977= "S"), 'Adjustment Factors'!$C$28,IF(C977="H", 'Adjustment Factors'!$C$29,"Sex Req'd"))))</f>
        <v/>
      </c>
      <c r="P977" s="31" t="str">
        <f t="shared" si="119"/>
        <v/>
      </c>
      <c r="Q977" s="32" t="str">
        <f>IF(OR(AND(A977="",B977=""),C977="",J977="" ), "",ROUND((((J977-(IF(I977&gt;0, I977,IF(OR(C977="B", C977= "S"), 'Adjustment Factors'!$C$28,IF(C977="H", 'Adjustment Factors'!$C$29,"Sex Req'd")))))/L977)*205)+IF(I977&gt;0, I977,IF(OR(C977="B", C977= "S"), 'Adjustment Factors'!$C$28,IF(C977="H", 'Adjustment Factors'!$C$29,"Sex Req'd")))+IF(OR(C977="B",C977="S"),LOOKUP(N977,'Adjustment Factors'!$B$7:$B$25,'Adjustment Factors'!$D$7:$D$25),IF(C977="H",LOOKUP(N977,'Adjustment Factors'!$B$7:$B$25,'Adjustment Factors'!$E$7:$E$25),"")),0))</f>
        <v/>
      </c>
      <c r="R977" s="31" t="str">
        <f t="shared" si="120"/>
        <v/>
      </c>
      <c r="S977" s="32" t="str">
        <f t="shared" si="115"/>
        <v/>
      </c>
      <c r="T977" s="31" t="str">
        <f t="shared" si="121"/>
        <v/>
      </c>
    </row>
    <row r="978" spans="1:20" x14ac:dyDescent="0.25">
      <c r="A978" s="27"/>
      <c r="B978" s="28"/>
      <c r="C978" s="28"/>
      <c r="D978" s="29"/>
      <c r="E978" s="30"/>
      <c r="F978" s="30"/>
      <c r="G978" s="29"/>
      <c r="H978" s="27"/>
      <c r="I978" s="27"/>
      <c r="J978" s="27"/>
      <c r="K978" s="27"/>
      <c r="L978" s="31" t="str">
        <f t="shared" si="116"/>
        <v/>
      </c>
      <c r="M978" s="31" t="str">
        <f t="shared" si="117"/>
        <v/>
      </c>
      <c r="N978" s="31" t="str">
        <f t="shared" si="118"/>
        <v/>
      </c>
      <c r="O978" s="32" t="str">
        <f>IF(AND(A978="",B978=""), "",IF(I978&gt;0, I978+LOOKUP(N978,'Adjustment Factors'!$B$7:$B$25,'Adjustment Factors'!$C$7:$C$25),IF(OR(C978="B", C978= "S"), 'Adjustment Factors'!$C$28,IF(C978="H", 'Adjustment Factors'!$C$29,"Sex Req'd"))))</f>
        <v/>
      </c>
      <c r="P978" s="31" t="str">
        <f t="shared" si="119"/>
        <v/>
      </c>
      <c r="Q978" s="32" t="str">
        <f>IF(OR(AND(A978="",B978=""),C978="",J978="" ), "",ROUND((((J978-(IF(I978&gt;0, I978,IF(OR(C978="B", C978= "S"), 'Adjustment Factors'!$C$28,IF(C978="H", 'Adjustment Factors'!$C$29,"Sex Req'd")))))/L978)*205)+IF(I978&gt;0, I978,IF(OR(C978="B", C978= "S"), 'Adjustment Factors'!$C$28,IF(C978="H", 'Adjustment Factors'!$C$29,"Sex Req'd")))+IF(OR(C978="B",C978="S"),LOOKUP(N978,'Adjustment Factors'!$B$7:$B$25,'Adjustment Factors'!$D$7:$D$25),IF(C978="H",LOOKUP(N978,'Adjustment Factors'!$B$7:$B$25,'Adjustment Factors'!$E$7:$E$25),"")),0))</f>
        <v/>
      </c>
      <c r="R978" s="31" t="str">
        <f t="shared" si="120"/>
        <v/>
      </c>
      <c r="S978" s="32" t="str">
        <f t="shared" si="115"/>
        <v/>
      </c>
      <c r="T978" s="31" t="str">
        <f t="shared" si="121"/>
        <v/>
      </c>
    </row>
    <row r="979" spans="1:20" x14ac:dyDescent="0.25">
      <c r="A979" s="27"/>
      <c r="B979" s="28"/>
      <c r="C979" s="28"/>
      <c r="D979" s="29"/>
      <c r="E979" s="30"/>
      <c r="F979" s="30"/>
      <c r="G979" s="29"/>
      <c r="H979" s="27"/>
      <c r="I979" s="27"/>
      <c r="J979" s="27"/>
      <c r="K979" s="27"/>
      <c r="L979" s="31" t="str">
        <f t="shared" si="116"/>
        <v/>
      </c>
      <c r="M979" s="31" t="str">
        <f t="shared" si="117"/>
        <v/>
      </c>
      <c r="N979" s="31" t="str">
        <f t="shared" si="118"/>
        <v/>
      </c>
      <c r="O979" s="32" t="str">
        <f>IF(AND(A979="",B979=""), "",IF(I979&gt;0, I979+LOOKUP(N979,'Adjustment Factors'!$B$7:$B$25,'Adjustment Factors'!$C$7:$C$25),IF(OR(C979="B", C979= "S"), 'Adjustment Factors'!$C$28,IF(C979="H", 'Adjustment Factors'!$C$29,"Sex Req'd"))))</f>
        <v/>
      </c>
      <c r="P979" s="31" t="str">
        <f t="shared" si="119"/>
        <v/>
      </c>
      <c r="Q979" s="32" t="str">
        <f>IF(OR(AND(A979="",B979=""),C979="",J979="" ), "",ROUND((((J979-(IF(I979&gt;0, I979,IF(OR(C979="B", C979= "S"), 'Adjustment Factors'!$C$28,IF(C979="H", 'Adjustment Factors'!$C$29,"Sex Req'd")))))/L979)*205)+IF(I979&gt;0, I979,IF(OR(C979="B", C979= "S"), 'Adjustment Factors'!$C$28,IF(C979="H", 'Adjustment Factors'!$C$29,"Sex Req'd")))+IF(OR(C979="B",C979="S"),LOOKUP(N979,'Adjustment Factors'!$B$7:$B$25,'Adjustment Factors'!$D$7:$D$25),IF(C979="H",LOOKUP(N979,'Adjustment Factors'!$B$7:$B$25,'Adjustment Factors'!$E$7:$E$25),"")),0))</f>
        <v/>
      </c>
      <c r="R979" s="31" t="str">
        <f t="shared" si="120"/>
        <v/>
      </c>
      <c r="S979" s="32" t="str">
        <f t="shared" si="115"/>
        <v/>
      </c>
      <c r="T979" s="31" t="str">
        <f t="shared" si="121"/>
        <v/>
      </c>
    </row>
    <row r="980" spans="1:20" x14ac:dyDescent="0.25">
      <c r="A980" s="27"/>
      <c r="B980" s="28"/>
      <c r="C980" s="28"/>
      <c r="D980" s="29"/>
      <c r="E980" s="30"/>
      <c r="F980" s="30"/>
      <c r="G980" s="29"/>
      <c r="H980" s="27"/>
      <c r="I980" s="27"/>
      <c r="J980" s="27"/>
      <c r="K980" s="27"/>
      <c r="L980" s="31" t="str">
        <f t="shared" si="116"/>
        <v/>
      </c>
      <c r="M980" s="31" t="str">
        <f t="shared" si="117"/>
        <v/>
      </c>
      <c r="N980" s="31" t="str">
        <f t="shared" si="118"/>
        <v/>
      </c>
      <c r="O980" s="32" t="str">
        <f>IF(AND(A980="",B980=""), "",IF(I980&gt;0, I980+LOOKUP(N980,'Adjustment Factors'!$B$7:$B$25,'Adjustment Factors'!$C$7:$C$25),IF(OR(C980="B", C980= "S"), 'Adjustment Factors'!$C$28,IF(C980="H", 'Adjustment Factors'!$C$29,"Sex Req'd"))))</f>
        <v/>
      </c>
      <c r="P980" s="31" t="str">
        <f t="shared" si="119"/>
        <v/>
      </c>
      <c r="Q980" s="32" t="str">
        <f>IF(OR(AND(A980="",B980=""),C980="",J980="" ), "",ROUND((((J980-(IF(I980&gt;0, I980,IF(OR(C980="B", C980= "S"), 'Adjustment Factors'!$C$28,IF(C980="H", 'Adjustment Factors'!$C$29,"Sex Req'd")))))/L980)*205)+IF(I980&gt;0, I980,IF(OR(C980="B", C980= "S"), 'Adjustment Factors'!$C$28,IF(C980="H", 'Adjustment Factors'!$C$29,"Sex Req'd")))+IF(OR(C980="B",C980="S"),LOOKUP(N980,'Adjustment Factors'!$B$7:$B$25,'Adjustment Factors'!$D$7:$D$25),IF(C980="H",LOOKUP(N980,'Adjustment Factors'!$B$7:$B$25,'Adjustment Factors'!$E$7:$E$25),"")),0))</f>
        <v/>
      </c>
      <c r="R980" s="31" t="str">
        <f t="shared" si="120"/>
        <v/>
      </c>
      <c r="S980" s="32" t="str">
        <f t="shared" si="115"/>
        <v/>
      </c>
      <c r="T980" s="31" t="str">
        <f t="shared" si="121"/>
        <v/>
      </c>
    </row>
    <row r="981" spans="1:20" x14ac:dyDescent="0.25">
      <c r="A981" s="27"/>
      <c r="B981" s="28"/>
      <c r="C981" s="28"/>
      <c r="D981" s="29"/>
      <c r="E981" s="30"/>
      <c r="F981" s="30"/>
      <c r="G981" s="29"/>
      <c r="H981" s="27"/>
      <c r="I981" s="27"/>
      <c r="J981" s="27"/>
      <c r="K981" s="27"/>
      <c r="L981" s="31" t="str">
        <f t="shared" si="116"/>
        <v/>
      </c>
      <c r="M981" s="31" t="str">
        <f t="shared" si="117"/>
        <v/>
      </c>
      <c r="N981" s="31" t="str">
        <f t="shared" si="118"/>
        <v/>
      </c>
      <c r="O981" s="32" t="str">
        <f>IF(AND(A981="",B981=""), "",IF(I981&gt;0, I981+LOOKUP(N981,'Adjustment Factors'!$B$7:$B$25,'Adjustment Factors'!$C$7:$C$25),IF(OR(C981="B", C981= "S"), 'Adjustment Factors'!$C$28,IF(C981="H", 'Adjustment Factors'!$C$29,"Sex Req'd"))))</f>
        <v/>
      </c>
      <c r="P981" s="31" t="str">
        <f t="shared" si="119"/>
        <v/>
      </c>
      <c r="Q981" s="32" t="str">
        <f>IF(OR(AND(A981="",B981=""),C981="",J981="" ), "",ROUND((((J981-(IF(I981&gt;0, I981,IF(OR(C981="B", C981= "S"), 'Adjustment Factors'!$C$28,IF(C981="H", 'Adjustment Factors'!$C$29,"Sex Req'd")))))/L981)*205)+IF(I981&gt;0, I981,IF(OR(C981="B", C981= "S"), 'Adjustment Factors'!$C$28,IF(C981="H", 'Adjustment Factors'!$C$29,"Sex Req'd")))+IF(OR(C981="B",C981="S"),LOOKUP(N981,'Adjustment Factors'!$B$7:$B$25,'Adjustment Factors'!$D$7:$D$25),IF(C981="H",LOOKUP(N981,'Adjustment Factors'!$B$7:$B$25,'Adjustment Factors'!$E$7:$E$25),"")),0))</f>
        <v/>
      </c>
      <c r="R981" s="31" t="str">
        <f t="shared" si="120"/>
        <v/>
      </c>
      <c r="S981" s="32" t="str">
        <f t="shared" si="115"/>
        <v/>
      </c>
      <c r="T981" s="31" t="str">
        <f t="shared" si="121"/>
        <v/>
      </c>
    </row>
    <row r="982" spans="1:20" x14ac:dyDescent="0.25">
      <c r="A982" s="27"/>
      <c r="B982" s="28"/>
      <c r="C982" s="28"/>
      <c r="D982" s="29"/>
      <c r="E982" s="30"/>
      <c r="F982" s="30"/>
      <c r="G982" s="29"/>
      <c r="H982" s="27"/>
      <c r="I982" s="27"/>
      <c r="J982" s="27"/>
      <c r="K982" s="27"/>
      <c r="L982" s="31" t="str">
        <f t="shared" si="116"/>
        <v/>
      </c>
      <c r="M982" s="31" t="str">
        <f t="shared" si="117"/>
        <v/>
      </c>
      <c r="N982" s="31" t="str">
        <f t="shared" si="118"/>
        <v/>
      </c>
      <c r="O982" s="32" t="str">
        <f>IF(AND(A982="",B982=""), "",IF(I982&gt;0, I982+LOOKUP(N982,'Adjustment Factors'!$B$7:$B$25,'Adjustment Factors'!$C$7:$C$25),IF(OR(C982="B", C982= "S"), 'Adjustment Factors'!$C$28,IF(C982="H", 'Adjustment Factors'!$C$29,"Sex Req'd"))))</f>
        <v/>
      </c>
      <c r="P982" s="31" t="str">
        <f t="shared" si="119"/>
        <v/>
      </c>
      <c r="Q982" s="32" t="str">
        <f>IF(OR(AND(A982="",B982=""),C982="",J982="" ), "",ROUND((((J982-(IF(I982&gt;0, I982,IF(OR(C982="B", C982= "S"), 'Adjustment Factors'!$C$28,IF(C982="H", 'Adjustment Factors'!$C$29,"Sex Req'd")))))/L982)*205)+IF(I982&gt;0, I982,IF(OR(C982="B", C982= "S"), 'Adjustment Factors'!$C$28,IF(C982="H", 'Adjustment Factors'!$C$29,"Sex Req'd")))+IF(OR(C982="B",C982="S"),LOOKUP(N982,'Adjustment Factors'!$B$7:$B$25,'Adjustment Factors'!$D$7:$D$25),IF(C982="H",LOOKUP(N982,'Adjustment Factors'!$B$7:$B$25,'Adjustment Factors'!$E$7:$E$25),"")),0))</f>
        <v/>
      </c>
      <c r="R982" s="31" t="str">
        <f t="shared" si="120"/>
        <v/>
      </c>
      <c r="S982" s="32" t="str">
        <f t="shared" si="115"/>
        <v/>
      </c>
      <c r="T982" s="31" t="str">
        <f t="shared" si="121"/>
        <v/>
      </c>
    </row>
    <row r="983" spans="1:20" x14ac:dyDescent="0.25">
      <c r="A983" s="27"/>
      <c r="B983" s="28"/>
      <c r="C983" s="28"/>
      <c r="D983" s="29"/>
      <c r="E983" s="30"/>
      <c r="F983" s="30"/>
      <c r="G983" s="29"/>
      <c r="H983" s="27"/>
      <c r="I983" s="27"/>
      <c r="J983" s="27"/>
      <c r="K983" s="27"/>
      <c r="L983" s="31" t="str">
        <f t="shared" si="116"/>
        <v/>
      </c>
      <c r="M983" s="31" t="str">
        <f t="shared" si="117"/>
        <v/>
      </c>
      <c r="N983" s="31" t="str">
        <f t="shared" si="118"/>
        <v/>
      </c>
      <c r="O983" s="32" t="str">
        <f>IF(AND(A983="",B983=""), "",IF(I983&gt;0, I983+LOOKUP(N983,'Adjustment Factors'!$B$7:$B$25,'Adjustment Factors'!$C$7:$C$25),IF(OR(C983="B", C983= "S"), 'Adjustment Factors'!$C$28,IF(C983="H", 'Adjustment Factors'!$C$29,"Sex Req'd"))))</f>
        <v/>
      </c>
      <c r="P983" s="31" t="str">
        <f t="shared" si="119"/>
        <v/>
      </c>
      <c r="Q983" s="32" t="str">
        <f>IF(OR(AND(A983="",B983=""),C983="",J983="" ), "",ROUND((((J983-(IF(I983&gt;0, I983,IF(OR(C983="B", C983= "S"), 'Adjustment Factors'!$C$28,IF(C983="H", 'Adjustment Factors'!$C$29,"Sex Req'd")))))/L983)*205)+IF(I983&gt;0, I983,IF(OR(C983="B", C983= "S"), 'Adjustment Factors'!$C$28,IF(C983="H", 'Adjustment Factors'!$C$29,"Sex Req'd")))+IF(OR(C983="B",C983="S"),LOOKUP(N983,'Adjustment Factors'!$B$7:$B$25,'Adjustment Factors'!$D$7:$D$25),IF(C983="H",LOOKUP(N983,'Adjustment Factors'!$B$7:$B$25,'Adjustment Factors'!$E$7:$E$25),"")),0))</f>
        <v/>
      </c>
      <c r="R983" s="31" t="str">
        <f t="shared" si="120"/>
        <v/>
      </c>
      <c r="S983" s="32" t="str">
        <f t="shared" ref="S983:S1005" si="122">IF(OR(AND(A983="",B983=""),C983="",J983="", K983="" ), "",ROUND(((K983-J983)/($D$9-$D$8))*160+Q983,0))</f>
        <v/>
      </c>
      <c r="T983" s="31" t="str">
        <f t="shared" si="121"/>
        <v/>
      </c>
    </row>
    <row r="984" spans="1:20" x14ac:dyDescent="0.25">
      <c r="A984" s="27"/>
      <c r="B984" s="28"/>
      <c r="C984" s="28"/>
      <c r="D984" s="29"/>
      <c r="E984" s="30"/>
      <c r="F984" s="30"/>
      <c r="G984" s="29"/>
      <c r="H984" s="27"/>
      <c r="I984" s="27"/>
      <c r="J984" s="27"/>
      <c r="K984" s="27"/>
      <c r="L984" s="31" t="str">
        <f t="shared" si="116"/>
        <v/>
      </c>
      <c r="M984" s="31" t="str">
        <f t="shared" si="117"/>
        <v/>
      </c>
      <c r="N984" s="31" t="str">
        <f t="shared" si="118"/>
        <v/>
      </c>
      <c r="O984" s="32" t="str">
        <f>IF(AND(A984="",B984=""), "",IF(I984&gt;0, I984+LOOKUP(N984,'Adjustment Factors'!$B$7:$B$25,'Adjustment Factors'!$C$7:$C$25),IF(OR(C984="B", C984= "S"), 'Adjustment Factors'!$C$28,IF(C984="H", 'Adjustment Factors'!$C$29,"Sex Req'd"))))</f>
        <v/>
      </c>
      <c r="P984" s="31" t="str">
        <f t="shared" si="119"/>
        <v/>
      </c>
      <c r="Q984" s="32" t="str">
        <f>IF(OR(AND(A984="",B984=""),C984="",J984="" ), "",ROUND((((J984-(IF(I984&gt;0, I984,IF(OR(C984="B", C984= "S"), 'Adjustment Factors'!$C$28,IF(C984="H", 'Adjustment Factors'!$C$29,"Sex Req'd")))))/L984)*205)+IF(I984&gt;0, I984,IF(OR(C984="B", C984= "S"), 'Adjustment Factors'!$C$28,IF(C984="H", 'Adjustment Factors'!$C$29,"Sex Req'd")))+IF(OR(C984="B",C984="S"),LOOKUP(N984,'Adjustment Factors'!$B$7:$B$25,'Adjustment Factors'!$D$7:$D$25),IF(C984="H",LOOKUP(N984,'Adjustment Factors'!$B$7:$B$25,'Adjustment Factors'!$E$7:$E$25),"")),0))</f>
        <v/>
      </c>
      <c r="R984" s="31" t="str">
        <f t="shared" si="120"/>
        <v/>
      </c>
      <c r="S984" s="32" t="str">
        <f t="shared" si="122"/>
        <v/>
      </c>
      <c r="T984" s="31" t="str">
        <f t="shared" si="121"/>
        <v/>
      </c>
    </row>
    <row r="985" spans="1:20" x14ac:dyDescent="0.25">
      <c r="A985" s="27"/>
      <c r="B985" s="28"/>
      <c r="C985" s="28"/>
      <c r="D985" s="29"/>
      <c r="E985" s="30"/>
      <c r="F985" s="30"/>
      <c r="G985" s="29"/>
      <c r="H985" s="27"/>
      <c r="I985" s="27"/>
      <c r="J985" s="27"/>
      <c r="K985" s="27"/>
      <c r="L985" s="31" t="str">
        <f t="shared" si="116"/>
        <v/>
      </c>
      <c r="M985" s="31" t="str">
        <f t="shared" si="117"/>
        <v/>
      </c>
      <c r="N985" s="31" t="str">
        <f t="shared" si="118"/>
        <v/>
      </c>
      <c r="O985" s="32" t="str">
        <f>IF(AND(A985="",B985=""), "",IF(I985&gt;0, I985+LOOKUP(N985,'Adjustment Factors'!$B$7:$B$25,'Adjustment Factors'!$C$7:$C$25),IF(OR(C985="B", C985= "S"), 'Adjustment Factors'!$C$28,IF(C985="H", 'Adjustment Factors'!$C$29,"Sex Req'd"))))</f>
        <v/>
      </c>
      <c r="P985" s="31" t="str">
        <f t="shared" si="119"/>
        <v/>
      </c>
      <c r="Q985" s="32" t="str">
        <f>IF(OR(AND(A985="",B985=""),C985="",J985="" ), "",ROUND((((J985-(IF(I985&gt;0, I985,IF(OR(C985="B", C985= "S"), 'Adjustment Factors'!$C$28,IF(C985="H", 'Adjustment Factors'!$C$29,"Sex Req'd")))))/L985)*205)+IF(I985&gt;0, I985,IF(OR(C985="B", C985= "S"), 'Adjustment Factors'!$C$28,IF(C985="H", 'Adjustment Factors'!$C$29,"Sex Req'd")))+IF(OR(C985="B",C985="S"),LOOKUP(N985,'Adjustment Factors'!$B$7:$B$25,'Adjustment Factors'!$D$7:$D$25),IF(C985="H",LOOKUP(N985,'Adjustment Factors'!$B$7:$B$25,'Adjustment Factors'!$E$7:$E$25),"")),0))</f>
        <v/>
      </c>
      <c r="R985" s="31" t="str">
        <f t="shared" si="120"/>
        <v/>
      </c>
      <c r="S985" s="32" t="str">
        <f t="shared" si="122"/>
        <v/>
      </c>
      <c r="T985" s="31" t="str">
        <f t="shared" si="121"/>
        <v/>
      </c>
    </row>
    <row r="986" spans="1:20" x14ac:dyDescent="0.25">
      <c r="A986" s="27"/>
      <c r="B986" s="28"/>
      <c r="C986" s="28"/>
      <c r="D986" s="29"/>
      <c r="E986" s="30"/>
      <c r="F986" s="30"/>
      <c r="G986" s="29"/>
      <c r="H986" s="27"/>
      <c r="I986" s="27"/>
      <c r="J986" s="27"/>
      <c r="K986" s="27"/>
      <c r="L986" s="31" t="str">
        <f t="shared" si="116"/>
        <v/>
      </c>
      <c r="M986" s="31" t="str">
        <f t="shared" si="117"/>
        <v/>
      </c>
      <c r="N986" s="31" t="str">
        <f t="shared" si="118"/>
        <v/>
      </c>
      <c r="O986" s="32" t="str">
        <f>IF(AND(A986="",B986=""), "",IF(I986&gt;0, I986+LOOKUP(N986,'Adjustment Factors'!$B$7:$B$25,'Adjustment Factors'!$C$7:$C$25),IF(OR(C986="B", C986= "S"), 'Adjustment Factors'!$C$28,IF(C986="H", 'Adjustment Factors'!$C$29,"Sex Req'd"))))</f>
        <v/>
      </c>
      <c r="P986" s="31" t="str">
        <f t="shared" si="119"/>
        <v/>
      </c>
      <c r="Q986" s="32" t="str">
        <f>IF(OR(AND(A986="",B986=""),C986="",J986="" ), "",ROUND((((J986-(IF(I986&gt;0, I986,IF(OR(C986="B", C986= "S"), 'Adjustment Factors'!$C$28,IF(C986="H", 'Adjustment Factors'!$C$29,"Sex Req'd")))))/L986)*205)+IF(I986&gt;0, I986,IF(OR(C986="B", C986= "S"), 'Adjustment Factors'!$C$28,IF(C986="H", 'Adjustment Factors'!$C$29,"Sex Req'd")))+IF(OR(C986="B",C986="S"),LOOKUP(N986,'Adjustment Factors'!$B$7:$B$25,'Adjustment Factors'!$D$7:$D$25),IF(C986="H",LOOKUP(N986,'Adjustment Factors'!$B$7:$B$25,'Adjustment Factors'!$E$7:$E$25),"")),0))</f>
        <v/>
      </c>
      <c r="R986" s="31" t="str">
        <f t="shared" si="120"/>
        <v/>
      </c>
      <c r="S986" s="32" t="str">
        <f t="shared" si="122"/>
        <v/>
      </c>
      <c r="T986" s="31" t="str">
        <f t="shared" si="121"/>
        <v/>
      </c>
    </row>
    <row r="987" spans="1:20" x14ac:dyDescent="0.25">
      <c r="A987" s="27"/>
      <c r="B987" s="28"/>
      <c r="C987" s="28"/>
      <c r="D987" s="29"/>
      <c r="E987" s="30"/>
      <c r="F987" s="30"/>
      <c r="G987" s="29"/>
      <c r="H987" s="27"/>
      <c r="I987" s="27"/>
      <c r="J987" s="27"/>
      <c r="K987" s="27"/>
      <c r="L987" s="31" t="str">
        <f t="shared" si="116"/>
        <v/>
      </c>
      <c r="M987" s="31" t="str">
        <f t="shared" si="117"/>
        <v/>
      </c>
      <c r="N987" s="31" t="str">
        <f t="shared" si="118"/>
        <v/>
      </c>
      <c r="O987" s="32" t="str">
        <f>IF(AND(A987="",B987=""), "",IF(I987&gt;0, I987+LOOKUP(N987,'Adjustment Factors'!$B$7:$B$25,'Adjustment Factors'!$C$7:$C$25),IF(OR(C987="B", C987= "S"), 'Adjustment Factors'!$C$28,IF(C987="H", 'Adjustment Factors'!$C$29,"Sex Req'd"))))</f>
        <v/>
      </c>
      <c r="P987" s="31" t="str">
        <f t="shared" si="119"/>
        <v/>
      </c>
      <c r="Q987" s="32" t="str">
        <f>IF(OR(AND(A987="",B987=""),C987="",J987="" ), "",ROUND((((J987-(IF(I987&gt;0, I987,IF(OR(C987="B", C987= "S"), 'Adjustment Factors'!$C$28,IF(C987="H", 'Adjustment Factors'!$C$29,"Sex Req'd")))))/L987)*205)+IF(I987&gt;0, I987,IF(OR(C987="B", C987= "S"), 'Adjustment Factors'!$C$28,IF(C987="H", 'Adjustment Factors'!$C$29,"Sex Req'd")))+IF(OR(C987="B",C987="S"),LOOKUP(N987,'Adjustment Factors'!$B$7:$B$25,'Adjustment Factors'!$D$7:$D$25),IF(C987="H",LOOKUP(N987,'Adjustment Factors'!$B$7:$B$25,'Adjustment Factors'!$E$7:$E$25),"")),0))</f>
        <v/>
      </c>
      <c r="R987" s="31" t="str">
        <f t="shared" si="120"/>
        <v/>
      </c>
      <c r="S987" s="32" t="str">
        <f t="shared" si="122"/>
        <v/>
      </c>
      <c r="T987" s="31" t="str">
        <f t="shared" si="121"/>
        <v/>
      </c>
    </row>
    <row r="988" spans="1:20" x14ac:dyDescent="0.25">
      <c r="A988" s="27"/>
      <c r="B988" s="28"/>
      <c r="C988" s="28"/>
      <c r="D988" s="29"/>
      <c r="E988" s="30"/>
      <c r="F988" s="30"/>
      <c r="G988" s="29"/>
      <c r="H988" s="27"/>
      <c r="I988" s="27"/>
      <c r="J988" s="27"/>
      <c r="K988" s="27"/>
      <c r="L988" s="31" t="str">
        <f t="shared" si="116"/>
        <v/>
      </c>
      <c r="M988" s="31" t="str">
        <f t="shared" si="117"/>
        <v/>
      </c>
      <c r="N988" s="31" t="str">
        <f t="shared" si="118"/>
        <v/>
      </c>
      <c r="O988" s="32" t="str">
        <f>IF(AND(A988="",B988=""), "",IF(I988&gt;0, I988+LOOKUP(N988,'Adjustment Factors'!$B$7:$B$25,'Adjustment Factors'!$C$7:$C$25),IF(OR(C988="B", C988= "S"), 'Adjustment Factors'!$C$28,IF(C988="H", 'Adjustment Factors'!$C$29,"Sex Req'd"))))</f>
        <v/>
      </c>
      <c r="P988" s="31" t="str">
        <f t="shared" si="119"/>
        <v/>
      </c>
      <c r="Q988" s="32" t="str">
        <f>IF(OR(AND(A988="",B988=""),C988="",J988="" ), "",ROUND((((J988-(IF(I988&gt;0, I988,IF(OR(C988="B", C988= "S"), 'Adjustment Factors'!$C$28,IF(C988="H", 'Adjustment Factors'!$C$29,"Sex Req'd")))))/L988)*205)+IF(I988&gt;0, I988,IF(OR(C988="B", C988= "S"), 'Adjustment Factors'!$C$28,IF(C988="H", 'Adjustment Factors'!$C$29,"Sex Req'd")))+IF(OR(C988="B",C988="S"),LOOKUP(N988,'Adjustment Factors'!$B$7:$B$25,'Adjustment Factors'!$D$7:$D$25),IF(C988="H",LOOKUP(N988,'Adjustment Factors'!$B$7:$B$25,'Adjustment Factors'!$E$7:$E$25),"")),0))</f>
        <v/>
      </c>
      <c r="R988" s="31" t="str">
        <f t="shared" si="120"/>
        <v/>
      </c>
      <c r="S988" s="32" t="str">
        <f t="shared" si="122"/>
        <v/>
      </c>
      <c r="T988" s="31" t="str">
        <f t="shared" si="121"/>
        <v/>
      </c>
    </row>
    <row r="989" spans="1:20" x14ac:dyDescent="0.25">
      <c r="A989" s="27"/>
      <c r="B989" s="28"/>
      <c r="C989" s="28"/>
      <c r="D989" s="29"/>
      <c r="E989" s="30"/>
      <c r="F989" s="30"/>
      <c r="G989" s="29"/>
      <c r="H989" s="27"/>
      <c r="I989" s="27"/>
      <c r="J989" s="27"/>
      <c r="K989" s="27"/>
      <c r="L989" s="31" t="str">
        <f t="shared" si="116"/>
        <v/>
      </c>
      <c r="M989" s="31" t="str">
        <f t="shared" si="117"/>
        <v/>
      </c>
      <c r="N989" s="31" t="str">
        <f t="shared" si="118"/>
        <v/>
      </c>
      <c r="O989" s="32" t="str">
        <f>IF(AND(A989="",B989=""), "",IF(I989&gt;0, I989+LOOKUP(N989,'Adjustment Factors'!$B$7:$B$25,'Adjustment Factors'!$C$7:$C$25),IF(OR(C989="B", C989= "S"), 'Adjustment Factors'!$C$28,IF(C989="H", 'Adjustment Factors'!$C$29,"Sex Req'd"))))</f>
        <v/>
      </c>
      <c r="P989" s="31" t="str">
        <f t="shared" si="119"/>
        <v/>
      </c>
      <c r="Q989" s="32" t="str">
        <f>IF(OR(AND(A989="",B989=""),C989="",J989="" ), "",ROUND((((J989-(IF(I989&gt;0, I989,IF(OR(C989="B", C989= "S"), 'Adjustment Factors'!$C$28,IF(C989="H", 'Adjustment Factors'!$C$29,"Sex Req'd")))))/L989)*205)+IF(I989&gt;0, I989,IF(OR(C989="B", C989= "S"), 'Adjustment Factors'!$C$28,IF(C989="H", 'Adjustment Factors'!$C$29,"Sex Req'd")))+IF(OR(C989="B",C989="S"),LOOKUP(N989,'Adjustment Factors'!$B$7:$B$25,'Adjustment Factors'!$D$7:$D$25),IF(C989="H",LOOKUP(N989,'Adjustment Factors'!$B$7:$B$25,'Adjustment Factors'!$E$7:$E$25),"")),0))</f>
        <v/>
      </c>
      <c r="R989" s="31" t="str">
        <f t="shared" si="120"/>
        <v/>
      </c>
      <c r="S989" s="32" t="str">
        <f t="shared" si="122"/>
        <v/>
      </c>
      <c r="T989" s="31" t="str">
        <f t="shared" si="121"/>
        <v/>
      </c>
    </row>
    <row r="990" spans="1:20" x14ac:dyDescent="0.25">
      <c r="A990" s="27"/>
      <c r="B990" s="28"/>
      <c r="C990" s="28"/>
      <c r="D990" s="29"/>
      <c r="E990" s="30"/>
      <c r="F990" s="30"/>
      <c r="G990" s="29"/>
      <c r="H990" s="27"/>
      <c r="I990" s="27"/>
      <c r="J990" s="27"/>
      <c r="K990" s="27"/>
      <c r="L990" s="31" t="str">
        <f t="shared" si="116"/>
        <v/>
      </c>
      <c r="M990" s="31" t="str">
        <f t="shared" si="117"/>
        <v/>
      </c>
      <c r="N990" s="31" t="str">
        <f t="shared" si="118"/>
        <v/>
      </c>
      <c r="O990" s="32" t="str">
        <f>IF(AND(A990="",B990=""), "",IF(I990&gt;0, I990+LOOKUP(N990,'Adjustment Factors'!$B$7:$B$25,'Adjustment Factors'!$C$7:$C$25),IF(OR(C990="B", C990= "S"), 'Adjustment Factors'!$C$28,IF(C990="H", 'Adjustment Factors'!$C$29,"Sex Req'd"))))</f>
        <v/>
      </c>
      <c r="P990" s="31" t="str">
        <f t="shared" si="119"/>
        <v/>
      </c>
      <c r="Q990" s="32" t="str">
        <f>IF(OR(AND(A990="",B990=""),C990="",J990="" ), "",ROUND((((J990-(IF(I990&gt;0, I990,IF(OR(C990="B", C990= "S"), 'Adjustment Factors'!$C$28,IF(C990="H", 'Adjustment Factors'!$C$29,"Sex Req'd")))))/L990)*205)+IF(I990&gt;0, I990,IF(OR(C990="B", C990= "S"), 'Adjustment Factors'!$C$28,IF(C990="H", 'Adjustment Factors'!$C$29,"Sex Req'd")))+IF(OR(C990="B",C990="S"),LOOKUP(N990,'Adjustment Factors'!$B$7:$B$25,'Adjustment Factors'!$D$7:$D$25),IF(C990="H",LOOKUP(N990,'Adjustment Factors'!$B$7:$B$25,'Adjustment Factors'!$E$7:$E$25),"")),0))</f>
        <v/>
      </c>
      <c r="R990" s="31" t="str">
        <f t="shared" si="120"/>
        <v/>
      </c>
      <c r="S990" s="32" t="str">
        <f t="shared" si="122"/>
        <v/>
      </c>
      <c r="T990" s="31" t="str">
        <f t="shared" si="121"/>
        <v/>
      </c>
    </row>
    <row r="991" spans="1:20" x14ac:dyDescent="0.25">
      <c r="A991" s="27"/>
      <c r="B991" s="28"/>
      <c r="C991" s="28"/>
      <c r="D991" s="29"/>
      <c r="E991" s="30"/>
      <c r="F991" s="30"/>
      <c r="G991" s="29"/>
      <c r="H991" s="27"/>
      <c r="I991" s="27"/>
      <c r="J991" s="27"/>
      <c r="K991" s="27"/>
      <c r="L991" s="31" t="str">
        <f t="shared" si="116"/>
        <v/>
      </c>
      <c r="M991" s="31" t="str">
        <f t="shared" si="117"/>
        <v/>
      </c>
      <c r="N991" s="31" t="str">
        <f t="shared" si="118"/>
        <v/>
      </c>
      <c r="O991" s="32" t="str">
        <f>IF(AND(A991="",B991=""), "",IF(I991&gt;0, I991+LOOKUP(N991,'Adjustment Factors'!$B$7:$B$25,'Adjustment Factors'!$C$7:$C$25),IF(OR(C991="B", C991= "S"), 'Adjustment Factors'!$C$28,IF(C991="H", 'Adjustment Factors'!$C$29,"Sex Req'd"))))</f>
        <v/>
      </c>
      <c r="P991" s="31" t="str">
        <f t="shared" si="119"/>
        <v/>
      </c>
      <c r="Q991" s="32" t="str">
        <f>IF(OR(AND(A991="",B991=""),C991="",J991="" ), "",ROUND((((J991-(IF(I991&gt;0, I991,IF(OR(C991="B", C991= "S"), 'Adjustment Factors'!$C$28,IF(C991="H", 'Adjustment Factors'!$C$29,"Sex Req'd")))))/L991)*205)+IF(I991&gt;0, I991,IF(OR(C991="B", C991= "S"), 'Adjustment Factors'!$C$28,IF(C991="H", 'Adjustment Factors'!$C$29,"Sex Req'd")))+IF(OR(C991="B",C991="S"),LOOKUP(N991,'Adjustment Factors'!$B$7:$B$25,'Adjustment Factors'!$D$7:$D$25),IF(C991="H",LOOKUP(N991,'Adjustment Factors'!$B$7:$B$25,'Adjustment Factors'!$E$7:$E$25),"")),0))</f>
        <v/>
      </c>
      <c r="R991" s="31" t="str">
        <f t="shared" si="120"/>
        <v/>
      </c>
      <c r="S991" s="32" t="str">
        <f t="shared" si="122"/>
        <v/>
      </c>
      <c r="T991" s="31" t="str">
        <f t="shared" si="121"/>
        <v/>
      </c>
    </row>
    <row r="992" spans="1:20" x14ac:dyDescent="0.25">
      <c r="A992" s="27"/>
      <c r="B992" s="28"/>
      <c r="C992" s="28"/>
      <c r="D992" s="29"/>
      <c r="E992" s="30"/>
      <c r="F992" s="30"/>
      <c r="G992" s="29"/>
      <c r="H992" s="27"/>
      <c r="I992" s="27"/>
      <c r="J992" s="27"/>
      <c r="K992" s="27"/>
      <c r="L992" s="31" t="str">
        <f t="shared" si="116"/>
        <v/>
      </c>
      <c r="M992" s="31" t="str">
        <f t="shared" si="117"/>
        <v/>
      </c>
      <c r="N992" s="31" t="str">
        <f t="shared" si="118"/>
        <v/>
      </c>
      <c r="O992" s="32" t="str">
        <f>IF(AND(A992="",B992=""), "",IF(I992&gt;0, I992+LOOKUP(N992,'Adjustment Factors'!$B$7:$B$25,'Adjustment Factors'!$C$7:$C$25),IF(OR(C992="B", C992= "S"), 'Adjustment Factors'!$C$28,IF(C992="H", 'Adjustment Factors'!$C$29,"Sex Req'd"))))</f>
        <v/>
      </c>
      <c r="P992" s="31" t="str">
        <f t="shared" si="119"/>
        <v/>
      </c>
      <c r="Q992" s="32" t="str">
        <f>IF(OR(AND(A992="",B992=""),C992="",J992="" ), "",ROUND((((J992-(IF(I992&gt;0, I992,IF(OR(C992="B", C992= "S"), 'Adjustment Factors'!$C$28,IF(C992="H", 'Adjustment Factors'!$C$29,"Sex Req'd")))))/L992)*205)+IF(I992&gt;0, I992,IF(OR(C992="B", C992= "S"), 'Adjustment Factors'!$C$28,IF(C992="H", 'Adjustment Factors'!$C$29,"Sex Req'd")))+IF(OR(C992="B",C992="S"),LOOKUP(N992,'Adjustment Factors'!$B$7:$B$25,'Adjustment Factors'!$D$7:$D$25),IF(C992="H",LOOKUP(N992,'Adjustment Factors'!$B$7:$B$25,'Adjustment Factors'!$E$7:$E$25),"")),0))</f>
        <v/>
      </c>
      <c r="R992" s="31" t="str">
        <f t="shared" si="120"/>
        <v/>
      </c>
      <c r="S992" s="32" t="str">
        <f t="shared" si="122"/>
        <v/>
      </c>
      <c r="T992" s="31" t="str">
        <f t="shared" si="121"/>
        <v/>
      </c>
    </row>
    <row r="993" spans="1:20" x14ac:dyDescent="0.25">
      <c r="A993" s="27"/>
      <c r="B993" s="28"/>
      <c r="C993" s="28"/>
      <c r="D993" s="29"/>
      <c r="E993" s="30"/>
      <c r="F993" s="30"/>
      <c r="G993" s="29"/>
      <c r="H993" s="27"/>
      <c r="I993" s="27"/>
      <c r="J993" s="27"/>
      <c r="K993" s="27"/>
      <c r="L993" s="31" t="str">
        <f t="shared" si="116"/>
        <v/>
      </c>
      <c r="M993" s="31" t="str">
        <f t="shared" si="117"/>
        <v/>
      </c>
      <c r="N993" s="31" t="str">
        <f t="shared" si="118"/>
        <v/>
      </c>
      <c r="O993" s="32" t="str">
        <f>IF(AND(A993="",B993=""), "",IF(I993&gt;0, I993+LOOKUP(N993,'Adjustment Factors'!$B$7:$B$25,'Adjustment Factors'!$C$7:$C$25),IF(OR(C993="B", C993= "S"), 'Adjustment Factors'!$C$28,IF(C993="H", 'Adjustment Factors'!$C$29,"Sex Req'd"))))</f>
        <v/>
      </c>
      <c r="P993" s="31" t="str">
        <f t="shared" si="119"/>
        <v/>
      </c>
      <c r="Q993" s="32" t="str">
        <f>IF(OR(AND(A993="",B993=""),C993="",J993="" ), "",ROUND((((J993-(IF(I993&gt;0, I993,IF(OR(C993="B", C993= "S"), 'Adjustment Factors'!$C$28,IF(C993="H", 'Adjustment Factors'!$C$29,"Sex Req'd")))))/L993)*205)+IF(I993&gt;0, I993,IF(OR(C993="B", C993= "S"), 'Adjustment Factors'!$C$28,IF(C993="H", 'Adjustment Factors'!$C$29,"Sex Req'd")))+IF(OR(C993="B",C993="S"),LOOKUP(N993,'Adjustment Factors'!$B$7:$B$25,'Adjustment Factors'!$D$7:$D$25),IF(C993="H",LOOKUP(N993,'Adjustment Factors'!$B$7:$B$25,'Adjustment Factors'!$E$7:$E$25),"")),0))</f>
        <v/>
      </c>
      <c r="R993" s="31" t="str">
        <f t="shared" si="120"/>
        <v/>
      </c>
      <c r="S993" s="32" t="str">
        <f t="shared" si="122"/>
        <v/>
      </c>
      <c r="T993" s="31" t="str">
        <f t="shared" si="121"/>
        <v/>
      </c>
    </row>
    <row r="994" spans="1:20" x14ac:dyDescent="0.25">
      <c r="A994" s="27"/>
      <c r="B994" s="28"/>
      <c r="C994" s="28"/>
      <c r="D994" s="29"/>
      <c r="E994" s="30"/>
      <c r="F994" s="30"/>
      <c r="G994" s="29"/>
      <c r="H994" s="27"/>
      <c r="I994" s="27"/>
      <c r="J994" s="27"/>
      <c r="K994" s="27"/>
      <c r="L994" s="31" t="str">
        <f t="shared" si="116"/>
        <v/>
      </c>
      <c r="M994" s="31" t="str">
        <f t="shared" si="117"/>
        <v/>
      </c>
      <c r="N994" s="31" t="str">
        <f t="shared" si="118"/>
        <v/>
      </c>
      <c r="O994" s="32" t="str">
        <f>IF(AND(A994="",B994=""), "",IF(I994&gt;0, I994+LOOKUP(N994,'Adjustment Factors'!$B$7:$B$25,'Adjustment Factors'!$C$7:$C$25),IF(OR(C994="B", C994= "S"), 'Adjustment Factors'!$C$28,IF(C994="H", 'Adjustment Factors'!$C$29,"Sex Req'd"))))</f>
        <v/>
      </c>
      <c r="P994" s="31" t="str">
        <f t="shared" si="119"/>
        <v/>
      </c>
      <c r="Q994" s="32" t="str">
        <f>IF(OR(AND(A994="",B994=""),C994="",J994="" ), "",ROUND((((J994-(IF(I994&gt;0, I994,IF(OR(C994="B", C994= "S"), 'Adjustment Factors'!$C$28,IF(C994="H", 'Adjustment Factors'!$C$29,"Sex Req'd")))))/L994)*205)+IF(I994&gt;0, I994,IF(OR(C994="B", C994= "S"), 'Adjustment Factors'!$C$28,IF(C994="H", 'Adjustment Factors'!$C$29,"Sex Req'd")))+IF(OR(C994="B",C994="S"),LOOKUP(N994,'Adjustment Factors'!$B$7:$B$25,'Adjustment Factors'!$D$7:$D$25),IF(C994="H",LOOKUP(N994,'Adjustment Factors'!$B$7:$B$25,'Adjustment Factors'!$E$7:$E$25),"")),0))</f>
        <v/>
      </c>
      <c r="R994" s="31" t="str">
        <f t="shared" si="120"/>
        <v/>
      </c>
      <c r="S994" s="32" t="str">
        <f t="shared" si="122"/>
        <v/>
      </c>
      <c r="T994" s="31" t="str">
        <f t="shared" si="121"/>
        <v/>
      </c>
    </row>
    <row r="995" spans="1:20" x14ac:dyDescent="0.25">
      <c r="A995" s="27"/>
      <c r="B995" s="28"/>
      <c r="C995" s="28"/>
      <c r="D995" s="29"/>
      <c r="E995" s="30"/>
      <c r="F995" s="30"/>
      <c r="G995" s="29"/>
      <c r="H995" s="27"/>
      <c r="I995" s="27"/>
      <c r="J995" s="27"/>
      <c r="K995" s="27"/>
      <c r="L995" s="31" t="str">
        <f t="shared" si="116"/>
        <v/>
      </c>
      <c r="M995" s="31" t="str">
        <f t="shared" si="117"/>
        <v/>
      </c>
      <c r="N995" s="31" t="str">
        <f t="shared" si="118"/>
        <v/>
      </c>
      <c r="O995" s="32" t="str">
        <f>IF(AND(A995="",B995=""), "",IF(I995&gt;0, I995+LOOKUP(N995,'Adjustment Factors'!$B$7:$B$25,'Adjustment Factors'!$C$7:$C$25),IF(OR(C995="B", C995= "S"), 'Adjustment Factors'!$C$28,IF(C995="H", 'Adjustment Factors'!$C$29,"Sex Req'd"))))</f>
        <v/>
      </c>
      <c r="P995" s="31" t="str">
        <f t="shared" si="119"/>
        <v/>
      </c>
      <c r="Q995" s="32" t="str">
        <f>IF(OR(AND(A995="",B995=""),C995="",J995="" ), "",ROUND((((J995-(IF(I995&gt;0, I995,IF(OR(C995="B", C995= "S"), 'Adjustment Factors'!$C$28,IF(C995="H", 'Adjustment Factors'!$C$29,"Sex Req'd")))))/L995)*205)+IF(I995&gt;0, I995,IF(OR(C995="B", C995= "S"), 'Adjustment Factors'!$C$28,IF(C995="H", 'Adjustment Factors'!$C$29,"Sex Req'd")))+IF(OR(C995="B",C995="S"),LOOKUP(N995,'Adjustment Factors'!$B$7:$B$25,'Adjustment Factors'!$D$7:$D$25),IF(C995="H",LOOKUP(N995,'Adjustment Factors'!$B$7:$B$25,'Adjustment Factors'!$E$7:$E$25),"")),0))</f>
        <v/>
      </c>
      <c r="R995" s="31" t="str">
        <f t="shared" si="120"/>
        <v/>
      </c>
      <c r="S995" s="32" t="str">
        <f t="shared" si="122"/>
        <v/>
      </c>
      <c r="T995" s="31" t="str">
        <f t="shared" si="121"/>
        <v/>
      </c>
    </row>
    <row r="996" spans="1:20" x14ac:dyDescent="0.25">
      <c r="A996" s="27"/>
      <c r="B996" s="28"/>
      <c r="C996" s="28"/>
      <c r="D996" s="29"/>
      <c r="E996" s="30"/>
      <c r="F996" s="30"/>
      <c r="G996" s="29"/>
      <c r="H996" s="27"/>
      <c r="I996" s="27"/>
      <c r="J996" s="27"/>
      <c r="K996" s="27"/>
      <c r="L996" s="31" t="str">
        <f t="shared" si="116"/>
        <v/>
      </c>
      <c r="M996" s="31" t="str">
        <f t="shared" si="117"/>
        <v/>
      </c>
      <c r="N996" s="31" t="str">
        <f t="shared" si="118"/>
        <v/>
      </c>
      <c r="O996" s="32" t="str">
        <f>IF(AND(A996="",B996=""), "",IF(I996&gt;0, I996+LOOKUP(N996,'Adjustment Factors'!$B$7:$B$25,'Adjustment Factors'!$C$7:$C$25),IF(OR(C996="B", C996= "S"), 'Adjustment Factors'!$C$28,IF(C996="H", 'Adjustment Factors'!$C$29,"Sex Req'd"))))</f>
        <v/>
      </c>
      <c r="P996" s="31" t="str">
        <f t="shared" si="119"/>
        <v/>
      </c>
      <c r="Q996" s="32" t="str">
        <f>IF(OR(AND(A996="",B996=""),C996="",J996="" ), "",ROUND((((J996-(IF(I996&gt;0, I996,IF(OR(C996="B", C996= "S"), 'Adjustment Factors'!$C$28,IF(C996="H", 'Adjustment Factors'!$C$29,"Sex Req'd")))))/L996)*205)+IF(I996&gt;0, I996,IF(OR(C996="B", C996= "S"), 'Adjustment Factors'!$C$28,IF(C996="H", 'Adjustment Factors'!$C$29,"Sex Req'd")))+IF(OR(C996="B",C996="S"),LOOKUP(N996,'Adjustment Factors'!$B$7:$B$25,'Adjustment Factors'!$D$7:$D$25),IF(C996="H",LOOKUP(N996,'Adjustment Factors'!$B$7:$B$25,'Adjustment Factors'!$E$7:$E$25),"")),0))</f>
        <v/>
      </c>
      <c r="R996" s="31" t="str">
        <f t="shared" si="120"/>
        <v/>
      </c>
      <c r="S996" s="32" t="str">
        <f t="shared" si="122"/>
        <v/>
      </c>
      <c r="T996" s="31" t="str">
        <f t="shared" si="121"/>
        <v/>
      </c>
    </row>
    <row r="997" spans="1:20" x14ac:dyDescent="0.25">
      <c r="A997" s="27"/>
      <c r="B997" s="28"/>
      <c r="C997" s="28"/>
      <c r="D997" s="29"/>
      <c r="E997" s="30"/>
      <c r="F997" s="30"/>
      <c r="G997" s="29"/>
      <c r="H997" s="27"/>
      <c r="I997" s="27"/>
      <c r="J997" s="27"/>
      <c r="K997" s="27"/>
      <c r="L997" s="31" t="str">
        <f t="shared" si="116"/>
        <v/>
      </c>
      <c r="M997" s="31" t="str">
        <f t="shared" si="117"/>
        <v/>
      </c>
      <c r="N997" s="31" t="str">
        <f t="shared" si="118"/>
        <v/>
      </c>
      <c r="O997" s="32" t="str">
        <f>IF(AND(A997="",B997=""), "",IF(I997&gt;0, I997+LOOKUP(N997,'Adjustment Factors'!$B$7:$B$25,'Adjustment Factors'!$C$7:$C$25),IF(OR(C997="B", C997= "S"), 'Adjustment Factors'!$C$28,IF(C997="H", 'Adjustment Factors'!$C$29,"Sex Req'd"))))</f>
        <v/>
      </c>
      <c r="P997" s="31" t="str">
        <f t="shared" si="119"/>
        <v/>
      </c>
      <c r="Q997" s="32" t="str">
        <f>IF(OR(AND(A997="",B997=""),C997="",J997="" ), "",ROUND((((J997-(IF(I997&gt;0, I997,IF(OR(C997="B", C997= "S"), 'Adjustment Factors'!$C$28,IF(C997="H", 'Adjustment Factors'!$C$29,"Sex Req'd")))))/L997)*205)+IF(I997&gt;0, I997,IF(OR(C997="B", C997= "S"), 'Adjustment Factors'!$C$28,IF(C997="H", 'Adjustment Factors'!$C$29,"Sex Req'd")))+IF(OR(C997="B",C997="S"),LOOKUP(N997,'Adjustment Factors'!$B$7:$B$25,'Adjustment Factors'!$D$7:$D$25),IF(C997="H",LOOKUP(N997,'Adjustment Factors'!$B$7:$B$25,'Adjustment Factors'!$E$7:$E$25),"")),0))</f>
        <v/>
      </c>
      <c r="R997" s="31" t="str">
        <f t="shared" si="120"/>
        <v/>
      </c>
      <c r="S997" s="32" t="str">
        <f t="shared" si="122"/>
        <v/>
      </c>
      <c r="T997" s="31" t="str">
        <f t="shared" si="121"/>
        <v/>
      </c>
    </row>
    <row r="998" spans="1:20" x14ac:dyDescent="0.25">
      <c r="A998" s="27"/>
      <c r="B998" s="28"/>
      <c r="C998" s="28"/>
      <c r="D998" s="29"/>
      <c r="E998" s="30"/>
      <c r="F998" s="30"/>
      <c r="G998" s="29"/>
      <c r="H998" s="27"/>
      <c r="I998" s="27"/>
      <c r="J998" s="27"/>
      <c r="K998" s="27"/>
      <c r="L998" s="31" t="str">
        <f t="shared" si="116"/>
        <v/>
      </c>
      <c r="M998" s="31" t="str">
        <f t="shared" si="117"/>
        <v/>
      </c>
      <c r="N998" s="31" t="str">
        <f t="shared" si="118"/>
        <v/>
      </c>
      <c r="O998" s="32" t="str">
        <f>IF(AND(A998="",B998=""), "",IF(I998&gt;0, I998+LOOKUP(N998,'Adjustment Factors'!$B$7:$B$25,'Adjustment Factors'!$C$7:$C$25),IF(OR(C998="B", C998= "S"), 'Adjustment Factors'!$C$28,IF(C998="H", 'Adjustment Factors'!$C$29,"Sex Req'd"))))</f>
        <v/>
      </c>
      <c r="P998" s="31" t="str">
        <f t="shared" si="119"/>
        <v/>
      </c>
      <c r="Q998" s="32" t="str">
        <f>IF(OR(AND(A998="",B998=""),C998="",J998="" ), "",ROUND((((J998-(IF(I998&gt;0, I998,IF(OR(C998="B", C998= "S"), 'Adjustment Factors'!$C$28,IF(C998="H", 'Adjustment Factors'!$C$29,"Sex Req'd")))))/L998)*205)+IF(I998&gt;0, I998,IF(OR(C998="B", C998= "S"), 'Adjustment Factors'!$C$28,IF(C998="H", 'Adjustment Factors'!$C$29,"Sex Req'd")))+IF(OR(C998="B",C998="S"),LOOKUP(N998,'Adjustment Factors'!$B$7:$B$25,'Adjustment Factors'!$D$7:$D$25),IF(C998="H",LOOKUP(N998,'Adjustment Factors'!$B$7:$B$25,'Adjustment Factors'!$E$7:$E$25),"")),0))</f>
        <v/>
      </c>
      <c r="R998" s="31" t="str">
        <f t="shared" si="120"/>
        <v/>
      </c>
      <c r="S998" s="32" t="str">
        <f t="shared" si="122"/>
        <v/>
      </c>
      <c r="T998" s="31" t="str">
        <f t="shared" si="121"/>
        <v/>
      </c>
    </row>
    <row r="999" spans="1:20" x14ac:dyDescent="0.25">
      <c r="A999" s="27"/>
      <c r="B999" s="28"/>
      <c r="C999" s="28"/>
      <c r="D999" s="29"/>
      <c r="E999" s="30"/>
      <c r="F999" s="30"/>
      <c r="G999" s="29"/>
      <c r="H999" s="27"/>
      <c r="I999" s="27"/>
      <c r="J999" s="27"/>
      <c r="K999" s="27"/>
      <c r="L999" s="31" t="str">
        <f t="shared" si="116"/>
        <v/>
      </c>
      <c r="M999" s="31" t="str">
        <f t="shared" si="117"/>
        <v/>
      </c>
      <c r="N999" s="31" t="str">
        <f t="shared" si="118"/>
        <v/>
      </c>
      <c r="O999" s="32" t="str">
        <f>IF(AND(A999="",B999=""), "",IF(I999&gt;0, I999+LOOKUP(N999,'Adjustment Factors'!$B$7:$B$25,'Adjustment Factors'!$C$7:$C$25),IF(OR(C999="B", C999= "S"), 'Adjustment Factors'!$C$28,IF(C999="H", 'Adjustment Factors'!$C$29,"Sex Req'd"))))</f>
        <v/>
      </c>
      <c r="P999" s="31" t="str">
        <f t="shared" si="119"/>
        <v/>
      </c>
      <c r="Q999" s="32" t="str">
        <f>IF(OR(AND(A999="",B999=""),C999="",J999="" ), "",ROUND((((J999-(IF(I999&gt;0, I999,IF(OR(C999="B", C999= "S"), 'Adjustment Factors'!$C$28,IF(C999="H", 'Adjustment Factors'!$C$29,"Sex Req'd")))))/L999)*205)+IF(I999&gt;0, I999,IF(OR(C999="B", C999= "S"), 'Adjustment Factors'!$C$28,IF(C999="H", 'Adjustment Factors'!$C$29,"Sex Req'd")))+IF(OR(C999="B",C999="S"),LOOKUP(N999,'Adjustment Factors'!$B$7:$B$25,'Adjustment Factors'!$D$7:$D$25),IF(C999="H",LOOKUP(N999,'Adjustment Factors'!$B$7:$B$25,'Adjustment Factors'!$E$7:$E$25),"")),0))</f>
        <v/>
      </c>
      <c r="R999" s="31" t="str">
        <f t="shared" si="120"/>
        <v/>
      </c>
      <c r="S999" s="32" t="str">
        <f t="shared" si="122"/>
        <v/>
      </c>
      <c r="T999" s="31" t="str">
        <f t="shared" si="121"/>
        <v/>
      </c>
    </row>
    <row r="1000" spans="1:20" x14ac:dyDescent="0.25">
      <c r="A1000" s="27"/>
      <c r="B1000" s="28"/>
      <c r="C1000" s="28"/>
      <c r="D1000" s="29"/>
      <c r="E1000" s="30"/>
      <c r="F1000" s="30"/>
      <c r="G1000" s="29"/>
      <c r="H1000" s="27"/>
      <c r="I1000" s="27"/>
      <c r="J1000" s="27"/>
      <c r="K1000" s="27"/>
      <c r="L1000" s="31" t="str">
        <f t="shared" si="116"/>
        <v/>
      </c>
      <c r="M1000" s="31" t="str">
        <f t="shared" si="117"/>
        <v/>
      </c>
      <c r="N1000" s="31" t="str">
        <f t="shared" si="118"/>
        <v/>
      </c>
      <c r="O1000" s="32" t="str">
        <f>IF(AND(A1000="",B1000=""), "",IF(I1000&gt;0, I1000+LOOKUP(N1000,'Adjustment Factors'!$B$7:$B$25,'Adjustment Factors'!$C$7:$C$25),IF(OR(C1000="B", C1000= "S"), 'Adjustment Factors'!$C$28,IF(C1000="H", 'Adjustment Factors'!$C$29,"Sex Req'd"))))</f>
        <v/>
      </c>
      <c r="P1000" s="31" t="str">
        <f t="shared" si="119"/>
        <v/>
      </c>
      <c r="Q1000" s="32" t="str">
        <f>IF(OR(AND(A1000="",B1000=""),C1000="",J1000="" ), "",ROUND((((J1000-(IF(I1000&gt;0, I1000,IF(OR(C1000="B", C1000= "S"), 'Adjustment Factors'!$C$28,IF(C1000="H", 'Adjustment Factors'!$C$29,"Sex Req'd")))))/L1000)*205)+IF(I1000&gt;0, I1000,IF(OR(C1000="B", C1000= "S"), 'Adjustment Factors'!$C$28,IF(C1000="H", 'Adjustment Factors'!$C$29,"Sex Req'd")))+IF(OR(C1000="B",C1000="S"),LOOKUP(N1000,'Adjustment Factors'!$B$7:$B$25,'Adjustment Factors'!$D$7:$D$25),IF(C1000="H",LOOKUP(N1000,'Adjustment Factors'!$B$7:$B$25,'Adjustment Factors'!$E$7:$E$25),"")),0))</f>
        <v/>
      </c>
      <c r="R1000" s="31" t="str">
        <f t="shared" si="120"/>
        <v/>
      </c>
      <c r="S1000" s="32" t="str">
        <f t="shared" si="122"/>
        <v/>
      </c>
      <c r="T1000" s="31" t="str">
        <f t="shared" si="121"/>
        <v/>
      </c>
    </row>
    <row r="1001" spans="1:20" x14ac:dyDescent="0.25">
      <c r="A1001" s="27"/>
      <c r="B1001" s="28"/>
      <c r="C1001" s="28"/>
      <c r="D1001" s="29"/>
      <c r="E1001" s="30"/>
      <c r="F1001" s="30"/>
      <c r="G1001" s="29"/>
      <c r="H1001" s="27"/>
      <c r="I1001" s="27"/>
      <c r="J1001" s="27"/>
      <c r="K1001" s="27"/>
      <c r="L1001" s="31" t="str">
        <f t="shared" si="116"/>
        <v/>
      </c>
      <c r="M1001" s="31" t="str">
        <f t="shared" si="117"/>
        <v/>
      </c>
      <c r="N1001" s="31" t="str">
        <f t="shared" si="118"/>
        <v/>
      </c>
      <c r="O1001" s="32" t="str">
        <f>IF(AND(A1001="",B1001=""), "",IF(I1001&gt;0, I1001+LOOKUP(N1001,'Adjustment Factors'!$B$7:$B$25,'Adjustment Factors'!$C$7:$C$25),IF(OR(C1001="B", C1001= "S"), 'Adjustment Factors'!$C$28,IF(C1001="H", 'Adjustment Factors'!$C$29,"Sex Req'd"))))</f>
        <v/>
      </c>
      <c r="P1001" s="31" t="str">
        <f t="shared" si="119"/>
        <v/>
      </c>
      <c r="Q1001" s="32" t="str">
        <f>IF(OR(AND(A1001="",B1001=""),C1001="",J1001="" ), "",ROUND((((J1001-(IF(I1001&gt;0, I1001,IF(OR(C1001="B", C1001= "S"), 'Adjustment Factors'!$C$28,IF(C1001="H", 'Adjustment Factors'!$C$29,"Sex Req'd")))))/L1001)*205)+IF(I1001&gt;0, I1001,IF(OR(C1001="B", C1001= "S"), 'Adjustment Factors'!$C$28,IF(C1001="H", 'Adjustment Factors'!$C$29,"Sex Req'd")))+IF(OR(C1001="B",C1001="S"),LOOKUP(N1001,'Adjustment Factors'!$B$7:$B$25,'Adjustment Factors'!$D$7:$D$25),IF(C1001="H",LOOKUP(N1001,'Adjustment Factors'!$B$7:$B$25,'Adjustment Factors'!$E$7:$E$25),"")),0))</f>
        <v/>
      </c>
      <c r="R1001" s="31" t="str">
        <f t="shared" si="120"/>
        <v/>
      </c>
      <c r="S1001" s="32" t="str">
        <f t="shared" si="122"/>
        <v/>
      </c>
      <c r="T1001" s="31" t="str">
        <f t="shared" si="121"/>
        <v/>
      </c>
    </row>
    <row r="1002" spans="1:20" x14ac:dyDescent="0.25">
      <c r="A1002" s="27"/>
      <c r="B1002" s="28"/>
      <c r="C1002" s="28"/>
      <c r="D1002" s="29"/>
      <c r="E1002" s="30"/>
      <c r="F1002" s="30"/>
      <c r="G1002" s="29"/>
      <c r="H1002" s="27"/>
      <c r="I1002" s="27"/>
      <c r="J1002" s="27"/>
      <c r="K1002" s="27"/>
      <c r="L1002" s="31" t="str">
        <f t="shared" si="116"/>
        <v/>
      </c>
      <c r="M1002" s="31" t="str">
        <f t="shared" si="117"/>
        <v/>
      </c>
      <c r="N1002" s="31" t="str">
        <f t="shared" si="118"/>
        <v/>
      </c>
      <c r="O1002" s="32" t="str">
        <f>IF(AND(A1002="",B1002=""), "",IF(I1002&gt;0, I1002+LOOKUP(N1002,'Adjustment Factors'!$B$7:$B$25,'Adjustment Factors'!$C$7:$C$25),IF(OR(C1002="B", C1002= "S"), 'Adjustment Factors'!$C$28,IF(C1002="H", 'Adjustment Factors'!$C$29,"Sex Req'd"))))</f>
        <v/>
      </c>
      <c r="P1002" s="31" t="str">
        <f t="shared" si="119"/>
        <v/>
      </c>
      <c r="Q1002" s="32" t="str">
        <f>IF(OR(AND(A1002="",B1002=""),C1002="",J1002="" ), "",ROUND((((J1002-(IF(I1002&gt;0, I1002,IF(OR(C1002="B", C1002= "S"), 'Adjustment Factors'!$C$28,IF(C1002="H", 'Adjustment Factors'!$C$29,"Sex Req'd")))))/L1002)*205)+IF(I1002&gt;0, I1002,IF(OR(C1002="B", C1002= "S"), 'Adjustment Factors'!$C$28,IF(C1002="H", 'Adjustment Factors'!$C$29,"Sex Req'd")))+IF(OR(C1002="B",C1002="S"),LOOKUP(N1002,'Adjustment Factors'!$B$7:$B$25,'Adjustment Factors'!$D$7:$D$25),IF(C1002="H",LOOKUP(N1002,'Adjustment Factors'!$B$7:$B$25,'Adjustment Factors'!$E$7:$E$25),"")),0))</f>
        <v/>
      </c>
      <c r="R1002" s="31" t="str">
        <f t="shared" si="120"/>
        <v/>
      </c>
      <c r="S1002" s="32" t="str">
        <f t="shared" si="122"/>
        <v/>
      </c>
      <c r="T1002" s="31" t="str">
        <f t="shared" si="121"/>
        <v/>
      </c>
    </row>
    <row r="1003" spans="1:20" x14ac:dyDescent="0.25">
      <c r="A1003" s="27"/>
      <c r="B1003" s="28"/>
      <c r="C1003" s="28"/>
      <c r="D1003" s="29"/>
      <c r="E1003" s="30"/>
      <c r="F1003" s="30"/>
      <c r="G1003" s="29"/>
      <c r="H1003" s="27"/>
      <c r="I1003" s="27"/>
      <c r="J1003" s="27"/>
      <c r="K1003" s="27"/>
      <c r="L1003" s="31" t="str">
        <f t="shared" si="116"/>
        <v/>
      </c>
      <c r="M1003" s="31" t="str">
        <f t="shared" si="117"/>
        <v/>
      </c>
      <c r="N1003" s="31" t="str">
        <f t="shared" si="118"/>
        <v/>
      </c>
      <c r="O1003" s="32" t="str">
        <f>IF(AND(A1003="",B1003=""), "",IF(I1003&gt;0, I1003+LOOKUP(N1003,'Adjustment Factors'!$B$7:$B$25,'Adjustment Factors'!$C$7:$C$25),IF(OR(C1003="B", C1003= "S"), 'Adjustment Factors'!$C$28,IF(C1003="H", 'Adjustment Factors'!$C$29,"Sex Req'd"))))</f>
        <v/>
      </c>
      <c r="P1003" s="31" t="str">
        <f t="shared" si="119"/>
        <v/>
      </c>
      <c r="Q1003" s="32" t="str">
        <f>IF(OR(AND(A1003="",B1003=""),C1003="",J1003="" ), "",ROUND((((J1003-(IF(I1003&gt;0, I1003,IF(OR(C1003="B", C1003= "S"), 'Adjustment Factors'!$C$28,IF(C1003="H", 'Adjustment Factors'!$C$29,"Sex Req'd")))))/L1003)*205)+IF(I1003&gt;0, I1003,IF(OR(C1003="B", C1003= "S"), 'Adjustment Factors'!$C$28,IF(C1003="H", 'Adjustment Factors'!$C$29,"Sex Req'd")))+IF(OR(C1003="B",C1003="S"),LOOKUP(N1003,'Adjustment Factors'!$B$7:$B$25,'Adjustment Factors'!$D$7:$D$25),IF(C1003="H",LOOKUP(N1003,'Adjustment Factors'!$B$7:$B$25,'Adjustment Factors'!$E$7:$E$25),"")),0))</f>
        <v/>
      </c>
      <c r="R1003" s="31" t="str">
        <f t="shared" si="120"/>
        <v/>
      </c>
      <c r="S1003" s="32" t="str">
        <f t="shared" si="122"/>
        <v/>
      </c>
      <c r="T1003" s="31" t="str">
        <f t="shared" si="121"/>
        <v/>
      </c>
    </row>
    <row r="1004" spans="1:20" x14ac:dyDescent="0.25">
      <c r="A1004" s="27"/>
      <c r="B1004" s="28"/>
      <c r="C1004" s="28"/>
      <c r="D1004" s="29"/>
      <c r="E1004" s="30"/>
      <c r="F1004" s="30"/>
      <c r="G1004" s="29"/>
      <c r="H1004" s="27"/>
      <c r="I1004" s="27"/>
      <c r="J1004" s="27"/>
      <c r="K1004" s="27"/>
      <c r="L1004" s="31" t="str">
        <f t="shared" si="116"/>
        <v/>
      </c>
      <c r="M1004" s="31" t="str">
        <f t="shared" si="117"/>
        <v/>
      </c>
      <c r="N1004" s="31" t="str">
        <f t="shared" si="118"/>
        <v/>
      </c>
      <c r="O1004" s="32" t="str">
        <f>IF(AND(A1004="",B1004=""), "",IF(I1004&gt;0, I1004+LOOKUP(N1004,'Adjustment Factors'!$B$7:$B$25,'Adjustment Factors'!$C$7:$C$25),IF(OR(C1004="B", C1004= "S"), 'Adjustment Factors'!$C$28,IF(C1004="H", 'Adjustment Factors'!$C$29,"Sex Req'd"))))</f>
        <v/>
      </c>
      <c r="P1004" s="31" t="str">
        <f t="shared" si="119"/>
        <v/>
      </c>
      <c r="Q1004" s="32" t="str">
        <f>IF(OR(AND(A1004="",B1004=""),C1004="",J1004="" ), "",ROUND((((J1004-(IF(I1004&gt;0, I1004,IF(OR(C1004="B", C1004= "S"), 'Adjustment Factors'!$C$28,IF(C1004="H", 'Adjustment Factors'!$C$29,"Sex Req'd")))))/L1004)*205)+IF(I1004&gt;0, I1004,IF(OR(C1004="B", C1004= "S"), 'Adjustment Factors'!$C$28,IF(C1004="H", 'Adjustment Factors'!$C$29,"Sex Req'd")))+IF(OR(C1004="B",C1004="S"),LOOKUP(N1004,'Adjustment Factors'!$B$7:$B$25,'Adjustment Factors'!$D$7:$D$25),IF(C1004="H",LOOKUP(N1004,'Adjustment Factors'!$B$7:$B$25,'Adjustment Factors'!$E$7:$E$25),"")),0))</f>
        <v/>
      </c>
      <c r="R1004" s="31" t="str">
        <f t="shared" si="120"/>
        <v/>
      </c>
      <c r="S1004" s="32" t="str">
        <f t="shared" si="122"/>
        <v/>
      </c>
      <c r="T1004" s="31" t="str">
        <f t="shared" si="121"/>
        <v/>
      </c>
    </row>
    <row r="1005" spans="1:20" x14ac:dyDescent="0.25">
      <c r="A1005" s="27"/>
      <c r="B1005" s="28"/>
      <c r="C1005" s="28"/>
      <c r="D1005" s="29"/>
      <c r="E1005" s="30"/>
      <c r="F1005" s="30"/>
      <c r="G1005" s="29"/>
      <c r="H1005" s="27"/>
      <c r="I1005" s="27"/>
      <c r="J1005" s="27"/>
      <c r="K1005" s="27"/>
      <c r="L1005" s="31" t="str">
        <f t="shared" si="116"/>
        <v/>
      </c>
      <c r="M1005" s="31" t="str">
        <f t="shared" si="117"/>
        <v/>
      </c>
      <c r="N1005" s="31" t="str">
        <f t="shared" si="118"/>
        <v/>
      </c>
      <c r="O1005" s="32" t="str">
        <f>IF(AND(A1005="",B1005=""), "",IF(I1005&gt;0, I1005+LOOKUP(N1005,'Adjustment Factors'!$B$7:$B$25,'Adjustment Factors'!$C$7:$C$25),IF(OR(C1005="B", C1005= "S"), 'Adjustment Factors'!$C$28,IF(C1005="H", 'Adjustment Factors'!$C$29,"Sex Req'd"))))</f>
        <v/>
      </c>
      <c r="P1005" s="31" t="str">
        <f t="shared" si="119"/>
        <v/>
      </c>
      <c r="Q1005" s="32" t="str">
        <f>IF(OR(AND(A1005="",B1005=""),C1005="",J1005="" ), "",ROUND((((J1005-(IF(I1005&gt;0, I1005,IF(OR(C1005="B", C1005= "S"), 'Adjustment Factors'!$C$28,IF(C1005="H", 'Adjustment Factors'!$C$29,"Sex Req'd")))))/L1005)*205)+IF(I1005&gt;0, I1005,IF(OR(C1005="B", C1005= "S"), 'Adjustment Factors'!$C$28,IF(C1005="H", 'Adjustment Factors'!$C$29,"Sex Req'd")))+IF(OR(C1005="B",C1005="S"),LOOKUP(N1005,'Adjustment Factors'!$B$7:$B$25,'Adjustment Factors'!$D$7:$D$25),IF(C1005="H",LOOKUP(N1005,'Adjustment Factors'!$B$7:$B$25,'Adjustment Factors'!$E$7:$E$25),"")),0))</f>
        <v/>
      </c>
      <c r="R1005" s="31" t="str">
        <f t="shared" si="120"/>
        <v/>
      </c>
      <c r="S1005" s="32" t="str">
        <f t="shared" si="122"/>
        <v/>
      </c>
      <c r="T1005" s="31" t="str">
        <f t="shared" si="121"/>
        <v/>
      </c>
    </row>
  </sheetData>
  <sheetProtection password="DCA0" sheet="1" objects="1" scenarios="1" formatCells="0" formatColumns="0" formatRows="0" insertColumns="0" insertRows="0" deleteRows="0" sort="0" autoFilter="0" pivotTables="0"/>
  <mergeCells count="20">
    <mergeCell ref="E18:M18"/>
    <mergeCell ref="E19:M19"/>
    <mergeCell ref="E1:J5"/>
    <mergeCell ref="N5:T5"/>
    <mergeCell ref="B8:C8"/>
    <mergeCell ref="B9:C9"/>
    <mergeCell ref="L5:M5"/>
    <mergeCell ref="E6:J6"/>
    <mergeCell ref="F9:H9"/>
    <mergeCell ref="J9:L9"/>
    <mergeCell ref="N9:P9"/>
    <mergeCell ref="R9:T9"/>
    <mergeCell ref="N1:T1"/>
    <mergeCell ref="N2:T2"/>
    <mergeCell ref="N3:T3"/>
    <mergeCell ref="N4:T4"/>
    <mergeCell ref="L1:M1"/>
    <mergeCell ref="L2:M2"/>
    <mergeCell ref="L3:M3"/>
    <mergeCell ref="L4:M4"/>
  </mergeCells>
  <phoneticPr fontId="3" type="noConversion"/>
  <pageMargins left="0.75" right="0.75" top="1" bottom="1" header="0.5" footer="0.5"/>
  <pageSetup scale="65" fitToHeight="0" orientation="landscape" r:id="rId1"/>
  <headerFooter alignWithMargins="0"/>
  <ignoredErrors>
    <ignoredError sqref="C16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9"/>
  <sheetViews>
    <sheetView workbookViewId="0">
      <selection activeCell="G11" sqref="G11"/>
    </sheetView>
  </sheetViews>
  <sheetFormatPr defaultRowHeight="12.75" x14ac:dyDescent="0.2"/>
  <cols>
    <col min="2" max="5" width="15.28515625" customWidth="1"/>
  </cols>
  <sheetData>
    <row r="2" spans="2:5" x14ac:dyDescent="0.2">
      <c r="B2" s="112" t="s">
        <v>10</v>
      </c>
      <c r="C2" s="112"/>
      <c r="D2" s="112"/>
      <c r="E2" s="112"/>
    </row>
    <row r="3" spans="2:5" x14ac:dyDescent="0.2">
      <c r="B3" s="112" t="s">
        <v>9</v>
      </c>
      <c r="C3" s="112"/>
      <c r="D3" s="112"/>
      <c r="E3" s="112"/>
    </row>
    <row r="4" spans="2:5" x14ac:dyDescent="0.2">
      <c r="B4" s="1"/>
      <c r="C4" s="1"/>
      <c r="D4" s="1"/>
      <c r="E4" s="1"/>
    </row>
    <row r="5" spans="2:5" x14ac:dyDescent="0.2">
      <c r="B5" s="2" t="s">
        <v>39</v>
      </c>
      <c r="C5" s="2" t="s">
        <v>37</v>
      </c>
      <c r="D5" s="111" t="s">
        <v>8</v>
      </c>
      <c r="E5" s="111"/>
    </row>
    <row r="6" spans="2:5" x14ac:dyDescent="0.2">
      <c r="B6" s="3" t="s">
        <v>40</v>
      </c>
      <c r="C6" s="3" t="s">
        <v>38</v>
      </c>
      <c r="D6" s="3" t="s">
        <v>11</v>
      </c>
      <c r="E6" s="3" t="s">
        <v>12</v>
      </c>
    </row>
    <row r="7" spans="2:5" x14ac:dyDescent="0.2">
      <c r="B7" s="5">
        <v>2</v>
      </c>
      <c r="C7" s="5">
        <v>8</v>
      </c>
      <c r="D7" s="5">
        <v>60</v>
      </c>
      <c r="E7" s="5">
        <v>54</v>
      </c>
    </row>
    <row r="8" spans="2:5" x14ac:dyDescent="0.2">
      <c r="B8" s="5">
        <v>3</v>
      </c>
      <c r="C8" s="5">
        <v>5</v>
      </c>
      <c r="D8" s="5">
        <v>40</v>
      </c>
      <c r="E8" s="5">
        <v>36</v>
      </c>
    </row>
    <row r="9" spans="2:5" x14ac:dyDescent="0.2">
      <c r="B9" s="5">
        <v>4</v>
      </c>
      <c r="C9" s="5">
        <v>2</v>
      </c>
      <c r="D9" s="5">
        <v>20</v>
      </c>
      <c r="E9" s="5">
        <v>18</v>
      </c>
    </row>
    <row r="10" spans="2:5" x14ac:dyDescent="0.2">
      <c r="B10" s="5">
        <v>5</v>
      </c>
      <c r="C10" s="5">
        <v>0</v>
      </c>
      <c r="D10" s="5">
        <v>0</v>
      </c>
      <c r="E10" s="5">
        <v>0</v>
      </c>
    </row>
    <row r="11" spans="2:5" x14ac:dyDescent="0.2">
      <c r="B11" s="5">
        <v>6</v>
      </c>
      <c r="C11" s="5">
        <v>0</v>
      </c>
      <c r="D11" s="5">
        <v>0</v>
      </c>
      <c r="E11" s="5">
        <v>0</v>
      </c>
    </row>
    <row r="12" spans="2:5" x14ac:dyDescent="0.2">
      <c r="B12" s="5">
        <v>7</v>
      </c>
      <c r="C12" s="5">
        <v>0</v>
      </c>
      <c r="D12" s="5">
        <v>0</v>
      </c>
      <c r="E12" s="5">
        <v>0</v>
      </c>
    </row>
    <row r="13" spans="2:5" x14ac:dyDescent="0.2">
      <c r="B13" s="5">
        <v>8</v>
      </c>
      <c r="C13" s="5">
        <v>0</v>
      </c>
      <c r="D13" s="5">
        <v>0</v>
      </c>
      <c r="E13" s="5">
        <v>0</v>
      </c>
    </row>
    <row r="14" spans="2:5" x14ac:dyDescent="0.2">
      <c r="B14" s="5">
        <v>9</v>
      </c>
      <c r="C14" s="5">
        <v>0</v>
      </c>
      <c r="D14" s="5">
        <v>0</v>
      </c>
      <c r="E14" s="5">
        <v>0</v>
      </c>
    </row>
    <row r="15" spans="2:5" x14ac:dyDescent="0.2">
      <c r="B15" s="5">
        <v>10</v>
      </c>
      <c r="C15" s="5">
        <v>0</v>
      </c>
      <c r="D15" s="5">
        <v>0</v>
      </c>
      <c r="E15" s="5">
        <v>0</v>
      </c>
    </row>
    <row r="16" spans="2:5" x14ac:dyDescent="0.2">
      <c r="B16" s="5">
        <v>11</v>
      </c>
      <c r="C16" s="5">
        <v>3</v>
      </c>
      <c r="D16" s="5">
        <v>20</v>
      </c>
      <c r="E16" s="5">
        <v>18</v>
      </c>
    </row>
    <row r="17" spans="2:5" x14ac:dyDescent="0.2">
      <c r="B17" s="5">
        <v>12</v>
      </c>
      <c r="C17" s="5">
        <v>3</v>
      </c>
      <c r="D17" s="5">
        <v>20</v>
      </c>
      <c r="E17" s="5">
        <v>18</v>
      </c>
    </row>
    <row r="18" spans="2:5" x14ac:dyDescent="0.2">
      <c r="B18" s="5">
        <v>13</v>
      </c>
      <c r="C18" s="5">
        <v>3</v>
      </c>
      <c r="D18" s="5">
        <v>20</v>
      </c>
      <c r="E18" s="5">
        <v>18</v>
      </c>
    </row>
    <row r="19" spans="2:5" x14ac:dyDescent="0.2">
      <c r="B19" s="5">
        <v>14</v>
      </c>
      <c r="C19" s="5">
        <v>3</v>
      </c>
      <c r="D19" s="5">
        <v>20</v>
      </c>
      <c r="E19" s="5">
        <v>18</v>
      </c>
    </row>
    <row r="20" spans="2:5" x14ac:dyDescent="0.2">
      <c r="B20" s="5">
        <v>15</v>
      </c>
      <c r="C20" s="5">
        <v>3</v>
      </c>
      <c r="D20" s="5">
        <v>20</v>
      </c>
      <c r="E20" s="5">
        <v>18</v>
      </c>
    </row>
    <row r="21" spans="2:5" x14ac:dyDescent="0.2">
      <c r="B21" s="5">
        <v>16</v>
      </c>
      <c r="C21" s="5">
        <v>3</v>
      </c>
      <c r="D21" s="5">
        <v>20</v>
      </c>
      <c r="E21" s="5">
        <v>18</v>
      </c>
    </row>
    <row r="22" spans="2:5" x14ac:dyDescent="0.2">
      <c r="B22" s="5">
        <v>17</v>
      </c>
      <c r="C22" s="5">
        <v>3</v>
      </c>
      <c r="D22" s="5">
        <v>20</v>
      </c>
      <c r="E22" s="5">
        <v>18</v>
      </c>
    </row>
    <row r="23" spans="2:5" x14ac:dyDescent="0.2">
      <c r="B23" s="5">
        <v>18</v>
      </c>
      <c r="C23" s="5">
        <v>3</v>
      </c>
      <c r="D23" s="5">
        <v>20</v>
      </c>
      <c r="E23" s="5">
        <v>18</v>
      </c>
    </row>
    <row r="24" spans="2:5" x14ac:dyDescent="0.2">
      <c r="B24" s="5">
        <v>19</v>
      </c>
      <c r="C24" s="5">
        <v>3</v>
      </c>
      <c r="D24" s="5">
        <v>20</v>
      </c>
      <c r="E24" s="5">
        <v>18</v>
      </c>
    </row>
    <row r="25" spans="2:5" x14ac:dyDescent="0.2">
      <c r="B25" s="5">
        <v>20</v>
      </c>
      <c r="C25" s="5">
        <v>3</v>
      </c>
      <c r="D25" s="5">
        <v>20</v>
      </c>
      <c r="E25" s="5">
        <v>18</v>
      </c>
    </row>
    <row r="27" spans="2:5" x14ac:dyDescent="0.2">
      <c r="B27" s="4" t="s">
        <v>13</v>
      </c>
    </row>
    <row r="28" spans="2:5" x14ac:dyDescent="0.2">
      <c r="B28" s="6" t="s">
        <v>11</v>
      </c>
      <c r="C28" s="5">
        <v>75</v>
      </c>
    </row>
    <row r="29" spans="2:5" x14ac:dyDescent="0.2">
      <c r="B29" s="6" t="s">
        <v>12</v>
      </c>
      <c r="C29" s="5">
        <v>70</v>
      </c>
    </row>
  </sheetData>
  <mergeCells count="3">
    <mergeCell ref="D5:E5"/>
    <mergeCell ref="B2:E2"/>
    <mergeCell ref="B3:E3"/>
  </mergeCells>
  <phoneticPr fontId="3" type="noConversion"/>
  <pageMargins left="0.75" right="0.75" top="1" bottom="1" header="0.5" footer="0.5"/>
  <pageSetup orientation="portrait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Adjustment Worksheet</vt:lpstr>
      <vt:lpstr>Adjustment Factors</vt:lpstr>
      <vt:lpstr>'Adjustment Worksheet'!Print_Titles</vt:lpstr>
    </vt:vector>
  </TitlesOfParts>
  <Company>ASRC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Weaber</dc:creator>
  <cp:lastModifiedBy>TT</cp:lastModifiedBy>
  <cp:lastPrinted>2012-09-12T15:36:19Z</cp:lastPrinted>
  <dcterms:created xsi:type="dcterms:W3CDTF">2005-11-10T17:00:13Z</dcterms:created>
  <dcterms:modified xsi:type="dcterms:W3CDTF">2013-11-09T08:37:38Z</dcterms:modified>
</cp:coreProperties>
</file>